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7580" windowHeight="19800"/>
  </bookViews>
  <sheets>
    <sheet name="Overview Ys" sheetId="1" r:id="rId1"/>
  </sheets>
  <externalReferences>
    <externalReference r:id="rId2"/>
    <externalReference r:id="rId3"/>
    <externalReference r:id="rId4"/>
    <externalReference r:id="rId5"/>
  </externalReferences>
  <definedNames>
    <definedName name="__FDS_HYPERLINK_TOGGLE_STATE__" hidden="1">"ON"</definedName>
    <definedName name="__FDS_UNIQUE_RANGE_ID_GENERATOR_COUNTER" hidden="1">1</definedName>
    <definedName name="_11_0Graph_S">'[2]Rev&amp;CoGS'!#REF!</definedName>
    <definedName name="_12_0Graph_S">'[2]Rev&amp;CoGS'!#REF!</definedName>
    <definedName name="_3_0Equity_capital_contribut">'[3]D2 DCF'!#REF!</definedName>
    <definedName name="_4_0Equity_capital_contribut">'[3]D2 DCF'!#REF!</definedName>
    <definedName name="_7_0FINANCING_REQUIREM">'[3]D2 DCF'!#REF!</definedName>
    <definedName name="_8_0FINANCING_REQUIREM">'[3]D2 DCF'!#REF!</definedName>
    <definedName name="_g3" localSheetId="0" hidden="1">{"sweden",#N/A,FALSE,"Sweden";"germany",#N/A,FALSE,"Germany";"portugal",#N/A,FALSE,"Portugal";"belgium",#N/A,FALSE,"Belgium";"japan",#N/A,FALSE,"Japan ";"italy",#N/A,FALSE,"Italy";"spain",#N/A,FALSE,"Spain";"korea",#N/A,FALSE,"Korea"}</definedName>
    <definedName name="_g3" hidden="1">{"sweden",#N/A,FALSE,"Sweden";"germany",#N/A,FALSE,"Germany";"portugal",#N/A,FALSE,"Portugal";"belgium",#N/A,FALSE,"Belgium";"japan",#N/A,FALSE,"Japan ";"italy",#N/A,FALSE,"Italy";"spain",#N/A,FALSE,"Spain";"korea",#N/A,FALSE,"Korea"}</definedName>
    <definedName name="_g4" localSheetId="0" hidden="1">{"Line Efficiency",#N/A,FALSE,"Benchmarking"}</definedName>
    <definedName name="_g4" hidden="1">{"Line Efficiency",#N/A,FALSE,"Benchmarking"}</definedName>
    <definedName name="_g5" localSheetId="0" hidden="1">{"print 1",#N/A,FALSE,"PrimeCo PCS";"print 2",#N/A,FALSE,"PrimeCo PCS";"valuation",#N/A,FALSE,"PrimeCo PCS"}</definedName>
    <definedName name="_g5" hidden="1">{"print 1",#N/A,FALSE,"PrimeCo PCS";"print 2",#N/A,FALSE,"PrimeCo PCS";"valuation",#N/A,FALSE,"PrimeCo PCS"}</definedName>
    <definedName name="_g6" localSheetId="0" hidden="1">{#N/A,#N/A,FALSE,"Spain MKT";#N/A,#N/A,FALSE,"Assumptions";#N/A,#N/A,FALSE,"Adve";#N/A,#N/A,FALSE,"E-Commerce";#N/A,#N/A,FALSE,"Opex";#N/A,#N/A,FALSE,"P&amp;L";#N/A,#N/A,FALSE,"FCF &amp; DCF"}</definedName>
    <definedName name="_g6" hidden="1">{#N/A,#N/A,FALSE,"Spain MKT";#N/A,#N/A,FALSE,"Assumptions";#N/A,#N/A,FALSE,"Adve";#N/A,#N/A,FALSE,"E-Commerce";#N/A,#N/A,FALSE,"Opex";#N/A,#N/A,FALSE,"P&amp;L";#N/A,#N/A,FALSE,"FCF &amp; DCF"}</definedName>
    <definedName name="_g7" localSheetId="0" hidden="1">{"Tarifica91",#N/A,FALSE,"Tariffs";"Tarifica92",#N/A,FALSE,"Tariffs";"Tarifica93",#N/A,FALSE,"Tariffs";"Tarifica94",#N/A,FALSE,"Tariffs";"Tarifica95",#N/A,FALSE,"Tariffs";"Tarifica96",#N/A,FALSE,"Tariffs"}</definedName>
    <definedName name="_g7" hidden="1">{"Tarifica91",#N/A,FALSE,"Tariffs";"Tarifica92",#N/A,FALSE,"Tariffs";"Tarifica93",#N/A,FALSE,"Tariffs";"Tarifica94",#N/A,FALSE,"Tariffs";"Tarifica95",#N/A,FALSE,"Tariffs";"Tarifica96",#N/A,FALSE,"Tariffs"}</definedName>
    <definedName name="_g8" localSheetId="0" hidden="1">{"Tariff Comparison",#N/A,FALSE,"Benchmarking";"Tariff Comparison 2",#N/A,FALSE,"Benchmarking";"Tariff Comparison 3",#N/A,FALSE,"Benchmarking"}</definedName>
    <definedName name="_g8" hidden="1">{"Tariff Comparison",#N/A,FALSE,"Benchmarking";"Tariff Comparison 2",#N/A,FALSE,"Benchmarking";"Tariff Comparison 3",#N/A,FALSE,"Benchmarking"}</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bc" localSheetId="0"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abc"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cde" localSheetId="0" hidden="1">{"subs",#N/A,FALSE,"database ";"proportional",#N/A,FALSE,"database "}</definedName>
    <definedName name="cde" hidden="1">{"subs",#N/A,FALSE,"database ";"proportional",#N/A,FALSE,"database "}</definedName>
    <definedName name="_xlnm.Print_Area" localSheetId="0">'Overview Ys'!$A$1:$AG$136</definedName>
    <definedName name="_xlnm.Print_Titles" localSheetId="0">'Overview Ys'!$13:$13</definedName>
    <definedName name="efg" localSheetId="0" hidden="1">{"Employee Efficiency",#N/A,FALSE,"Benchmarking"}</definedName>
    <definedName name="efg" hidden="1">{"Employee Efficiency",#N/A,FALSE,"Benchmarking"}</definedName>
    <definedName name="forecast" localSheetId="0">[4]Quicklinks!$A$43:$A$49</definedName>
    <definedName name="forecast">[1]Quicklinks!$A$43:$A$49</definedName>
    <definedName name="forecast2" localSheetId="0">[4]Quicklinks!$A$51:$A$53</definedName>
    <definedName name="forecast2">[1]Quicklinks!$A$51:$A$53</definedName>
    <definedName name="wrn.All._.Company._.Analyses." localSheetId="0"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Company._.Analyses."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database." localSheetId="0" hidden="1">{"subs",#N/A,FALSE,"database ";"proportional",#N/A,FALSE,"database "}</definedName>
    <definedName name="wrn.database." hidden="1">{"subs",#N/A,FALSE,"database ";"proportional",#N/A,FALSE,"database "}</definedName>
    <definedName name="wrn.Employee._.Efficiency." localSheetId="0" hidden="1">{"Employee Efficiency",#N/A,FALSE,"Benchmarking"}</definedName>
    <definedName name="wrn.Employee._.Efficiency." hidden="1">{"Employee Efficiency",#N/A,FALSE,"Benchmarking"}</definedName>
    <definedName name="wrn.international." localSheetId="0" hidden="1">{"sweden",#N/A,FALSE,"Sweden";"germany",#N/A,FALSE,"Germany";"portugal",#N/A,FALSE,"Portugal";"belgium",#N/A,FALSE,"Belgium";"japan",#N/A,FALSE,"Japan ";"italy",#N/A,FALSE,"Italy";"spain",#N/A,FALSE,"Spain";"korea",#N/A,FALSE,"Korea"}</definedName>
    <definedName name="wrn.international." hidden="1">{"sweden",#N/A,FALSE,"Sweden";"germany",#N/A,FALSE,"Germany";"portugal",#N/A,FALSE,"Portugal";"belgium",#N/A,FALSE,"Belgium";"japan",#N/A,FALSE,"Japan ";"italy",#N/A,FALSE,"Italy";"spain",#N/A,FALSE,"Spain";"korea",#N/A,FALSE,"Korea"}</definedName>
    <definedName name="wrn.Line._.Efficiency." localSheetId="0" hidden="1">{"Line Efficiency",#N/A,FALSE,"Benchmarking"}</definedName>
    <definedName name="wrn.Line._.Efficiency." hidden="1">{"Line Efficiency",#N/A,FALSE,"Benchmarking"}</definedName>
    <definedName name="wrn.PrimeCo." localSheetId="0" hidden="1">{"print 1",#N/A,FALSE,"PrimeCo PCS";"print 2",#N/A,FALSE,"PrimeCo PCS";"valuation",#N/A,FALSE,"PrimeCo PCS"}</definedName>
    <definedName name="wrn.PrimeCo." hidden="1">{"print 1",#N/A,FALSE,"PrimeCo PCS";"print 2",#N/A,FALSE,"PrimeCo PCS";"valuation",#N/A,FALSE,"PrimeCo PCS"}</definedName>
    <definedName name="wrn.print._.pages." localSheetId="0" hidden="1">{#N/A,#N/A,FALSE,"Spain MKT";#N/A,#N/A,FALSE,"Assumptions";#N/A,#N/A,FALSE,"Adve";#N/A,#N/A,FALSE,"E-Commerce";#N/A,#N/A,FALSE,"Opex";#N/A,#N/A,FALSE,"P&amp;L";#N/A,#N/A,FALSE,"FCF &amp; DCF"}</definedName>
    <definedName name="wrn.print._.pages." hidden="1">{#N/A,#N/A,FALSE,"Spain MKT";#N/A,#N/A,FALSE,"Assumptions";#N/A,#N/A,FALSE,"Adve";#N/A,#N/A,FALSE,"E-Commerce";#N/A,#N/A,FALSE,"Opex";#N/A,#N/A,FALSE,"P&amp;L";#N/A,#N/A,FALSE,"FCF &amp; DCF"}</definedName>
    <definedName name="wrn.Tariff._.Analysis." localSheetId="0" hidden="1">{"Tarifica91",#N/A,FALSE,"Tariffs";"Tarifica92",#N/A,FALSE,"Tariffs";"Tarifica93",#N/A,FALSE,"Tariffs";"Tarifica94",#N/A,FALSE,"Tariffs";"Tarifica95",#N/A,FALSE,"Tariffs";"Tarifica96",#N/A,FALSE,"Tariffs"}</definedName>
    <definedName name="wrn.Tariff._.Analysis." hidden="1">{"Tarifica91",#N/A,FALSE,"Tariffs";"Tarifica92",#N/A,FALSE,"Tariffs";"Tarifica93",#N/A,FALSE,"Tariffs";"Tarifica94",#N/A,FALSE,"Tariffs";"Tarifica95",#N/A,FALSE,"Tariffs";"Tarifica96",#N/A,FALSE,"Tariffs"}</definedName>
    <definedName name="wrn.Tariff._.Comaprison." localSheetId="0" hidden="1">{"Tariff Comparison",#N/A,FALSE,"Benchmarking";"Tariff Comparison 2",#N/A,FALSE,"Benchmarking";"Tariff Comparison 3",#N/A,FALSE,"Benchmarking"}</definedName>
    <definedName name="wrn.Tariff._.Comaprison." hidden="1">{"Tariff Comparison",#N/A,FALSE,"Benchmarking";"Tariff Comparison 2",#N/A,FALSE,"Benchmarking";"Tariff Comparison 3",#N/A,FALSE,"Benchmarking"}</definedName>
    <definedName name="Z_82EF7F68_AE60_4A60_ABDF_0628EECE1985_.wvu.Cols" localSheetId="0" hidden="1">'Overview Ys'!$B:$F</definedName>
    <definedName name="Z_82EF7F68_AE60_4A60_ABDF_0628EECE1985_.wvu.PrintArea" localSheetId="0" hidden="1">'Overview Ys'!$A$13:$AG$113</definedName>
    <definedName name="Z_82EF7F68_AE60_4A60_ABDF_0628EECE1985_.wvu.PrintTitles" localSheetId="0" hidden="1">'Overview Ys'!$13:$13</definedName>
    <definedName name="Z_82EF7F68_AE60_4A60_ABDF_0628EECE1985_.wvu.Rows" localSheetId="0" hidden="1">'Overview Ys'!$1:$1,'Overview Ys'!#REF!,'Overview Ys'!#REF!,'Overview Ys'!#REF!,'Overview Ys'!#REF!</definedName>
    <definedName name="Z_C58CF9B4_4AF9_4AC2_9DFE_8001A5B43970_.wvu.Cols" localSheetId="0" hidden="1">'Overview Ys'!$B:$F</definedName>
    <definedName name="Z_C58CF9B4_4AF9_4AC2_9DFE_8001A5B43970_.wvu.PrintArea" localSheetId="0" hidden="1">'Overview Ys'!$A$13:$AG$113</definedName>
    <definedName name="Z_C58CF9B4_4AF9_4AC2_9DFE_8001A5B43970_.wvu.PrintTitles" localSheetId="0" hidden="1">'Overview Ys'!$13:$13</definedName>
    <definedName name="Z_C58CF9B4_4AF9_4AC2_9DFE_8001A5B43970_.wvu.Rows" localSheetId="0" hidden="1">'Overview Ys'!$1:$1,'Overview Ys'!#REF!,'Overview Ys'!#REF!,'Overview Ys'!#REF!,'Overview Ys'!#REF!</definedName>
  </definedNames>
  <calcPr calcId="125725"/>
</workbook>
</file>

<file path=xl/calcChain.xml><?xml version="1.0" encoding="utf-8"?>
<calcChain xmlns="http://schemas.openxmlformats.org/spreadsheetml/2006/main">
  <c r="AE136" i="1"/>
  <c r="AD136"/>
  <c r="AC136"/>
  <c r="AB136"/>
  <c r="AA136"/>
  <c r="Z136"/>
  <c r="Y136"/>
  <c r="X136"/>
  <c r="W136"/>
  <c r="V136"/>
  <c r="U136"/>
  <c r="T136"/>
  <c r="S136"/>
  <c r="R136"/>
  <c r="Q136"/>
  <c r="P136"/>
  <c r="O136"/>
  <c r="N136"/>
  <c r="M136"/>
  <c r="L136"/>
  <c r="K136"/>
  <c r="J136"/>
  <c r="I136"/>
  <c r="H136"/>
  <c r="G136"/>
  <c r="AE135"/>
  <c r="AD135"/>
  <c r="AC135"/>
  <c r="AB135"/>
  <c r="AA135"/>
  <c r="Z135"/>
  <c r="Y135"/>
  <c r="X135"/>
  <c r="W135"/>
  <c r="V135"/>
  <c r="U135"/>
  <c r="T135"/>
  <c r="S135"/>
  <c r="R135"/>
  <c r="Q135"/>
  <c r="P135"/>
  <c r="O135"/>
  <c r="N135"/>
  <c r="M135"/>
  <c r="L135"/>
  <c r="K135"/>
  <c r="J135"/>
  <c r="I135"/>
  <c r="H135"/>
  <c r="G135"/>
  <c r="AE134"/>
  <c r="AD134"/>
  <c r="AC134"/>
  <c r="AB134"/>
  <c r="AA134"/>
  <c r="Z134"/>
  <c r="Y134"/>
  <c r="X134"/>
  <c r="W134"/>
  <c r="V134"/>
  <c r="U134"/>
  <c r="T134"/>
  <c r="S134"/>
  <c r="R134"/>
  <c r="Q134"/>
  <c r="P134"/>
  <c r="O134"/>
  <c r="N134"/>
  <c r="M134"/>
  <c r="L134"/>
  <c r="K134"/>
  <c r="J134"/>
  <c r="I134"/>
  <c r="H134"/>
  <c r="G134"/>
  <c r="AE133"/>
  <c r="AD133"/>
  <c r="AC133"/>
  <c r="AB133"/>
  <c r="AA133"/>
  <c r="Z133"/>
  <c r="Y133"/>
  <c r="X133"/>
  <c r="W133"/>
  <c r="V133"/>
  <c r="U133"/>
  <c r="T133"/>
  <c r="S133"/>
  <c r="R133"/>
  <c r="Q133"/>
  <c r="P133"/>
  <c r="O133"/>
  <c r="N133"/>
  <c r="M133"/>
  <c r="L133"/>
  <c r="K133"/>
  <c r="J133"/>
  <c r="I133"/>
  <c r="H133"/>
  <c r="G133"/>
  <c r="AE132"/>
  <c r="AD132"/>
  <c r="AC132"/>
  <c r="AB132"/>
  <c r="AA132"/>
  <c r="Z132"/>
  <c r="Y132"/>
  <c r="X132"/>
  <c r="W132"/>
  <c r="V132"/>
  <c r="U132"/>
  <c r="T132"/>
  <c r="S132"/>
  <c r="R132"/>
  <c r="Q132"/>
  <c r="P132"/>
  <c r="O132"/>
  <c r="N132"/>
  <c r="M132"/>
  <c r="L132"/>
  <c r="K132"/>
  <c r="J132"/>
  <c r="I132"/>
  <c r="H132"/>
  <c r="G132"/>
  <c r="AE131"/>
  <c r="AD131"/>
  <c r="AC131"/>
  <c r="AB131"/>
  <c r="AA131"/>
  <c r="Z131"/>
  <c r="Y131"/>
  <c r="X131"/>
  <c r="W131"/>
  <c r="V131"/>
  <c r="U131"/>
  <c r="T131"/>
  <c r="S131"/>
  <c r="R131"/>
  <c r="Q131"/>
  <c r="P131"/>
  <c r="O131"/>
  <c r="N131"/>
  <c r="M131"/>
  <c r="L131"/>
  <c r="K131"/>
  <c r="J131"/>
  <c r="I131"/>
  <c r="H131"/>
  <c r="G131"/>
  <c r="AE130"/>
  <c r="AD130"/>
  <c r="AC130"/>
  <c r="AB130"/>
  <c r="AA130"/>
  <c r="Z130"/>
  <c r="Y130"/>
  <c r="X130"/>
  <c r="W130"/>
  <c r="V130"/>
  <c r="U130"/>
  <c r="T130"/>
  <c r="S130"/>
  <c r="R130"/>
  <c r="Q130"/>
  <c r="P130"/>
  <c r="O130"/>
  <c r="N130"/>
  <c r="M130"/>
  <c r="L130"/>
  <c r="K130"/>
  <c r="J130"/>
  <c r="I130"/>
  <c r="H130"/>
  <c r="G130"/>
  <c r="AE129"/>
  <c r="AD129"/>
  <c r="AC129"/>
  <c r="AB129"/>
  <c r="AA129"/>
  <c r="Z129"/>
  <c r="Y129"/>
  <c r="X129"/>
  <c r="W129"/>
  <c r="V129"/>
  <c r="U129"/>
  <c r="T129"/>
  <c r="S129"/>
  <c r="R129"/>
  <c r="Q129"/>
  <c r="P129"/>
  <c r="O129"/>
  <c r="N129"/>
  <c r="M129"/>
  <c r="L129"/>
  <c r="K129"/>
  <c r="J129"/>
  <c r="I129"/>
  <c r="H129"/>
  <c r="G129"/>
  <c r="AE128"/>
  <c r="AD128"/>
  <c r="AC128"/>
  <c r="AB128"/>
  <c r="AA128"/>
  <c r="Z128"/>
  <c r="Y128"/>
  <c r="X128"/>
  <c r="W128"/>
  <c r="V128"/>
  <c r="U128"/>
  <c r="T128"/>
  <c r="S128"/>
  <c r="R128"/>
  <c r="Q128"/>
  <c r="P128"/>
  <c r="O128"/>
  <c r="N128"/>
  <c r="M128"/>
  <c r="L128"/>
  <c r="K128"/>
  <c r="J128"/>
  <c r="I128"/>
  <c r="H128"/>
  <c r="G128"/>
  <c r="AE127"/>
  <c r="AD127"/>
  <c r="AC127"/>
  <c r="AB127"/>
  <c r="AA127"/>
  <c r="Z127"/>
  <c r="Y127"/>
  <c r="X127"/>
  <c r="W127"/>
  <c r="V127"/>
  <c r="U127"/>
  <c r="T127"/>
  <c r="S127"/>
  <c r="R127"/>
  <c r="Q127"/>
  <c r="P127"/>
  <c r="O127"/>
  <c r="N127"/>
  <c r="M127"/>
  <c r="L127"/>
  <c r="K127"/>
  <c r="J127"/>
  <c r="I127"/>
  <c r="H127"/>
  <c r="G127"/>
  <c r="AE126"/>
  <c r="AD126"/>
  <c r="AC126"/>
  <c r="AB126"/>
  <c r="AA126"/>
  <c r="Z126"/>
  <c r="Y126"/>
  <c r="X126"/>
  <c r="W126"/>
  <c r="V126"/>
  <c r="U126"/>
  <c r="T126"/>
  <c r="S126"/>
  <c r="R126"/>
  <c r="Q126"/>
  <c r="P126"/>
  <c r="O126"/>
  <c r="N126"/>
  <c r="M126"/>
  <c r="L126"/>
  <c r="K126"/>
  <c r="J126"/>
  <c r="I126"/>
  <c r="H126"/>
  <c r="G126"/>
  <c r="AE125"/>
  <c r="AD125"/>
  <c r="AC125"/>
  <c r="AB125"/>
  <c r="AA125"/>
  <c r="Z125"/>
  <c r="Y125"/>
  <c r="X125"/>
  <c r="W125"/>
  <c r="V125"/>
  <c r="U125"/>
  <c r="T125"/>
  <c r="S125"/>
  <c r="R125"/>
  <c r="Q125"/>
  <c r="P125"/>
  <c r="O125"/>
  <c r="N125"/>
  <c r="M125"/>
  <c r="L125"/>
  <c r="K125"/>
  <c r="J125"/>
  <c r="I125"/>
  <c r="H125"/>
  <c r="G125"/>
  <c r="AE124"/>
  <c r="AD124"/>
  <c r="AC124"/>
  <c r="AB124"/>
  <c r="AA124"/>
  <c r="Z124"/>
  <c r="Y124"/>
  <c r="X124"/>
  <c r="W124"/>
  <c r="V124"/>
  <c r="U124"/>
  <c r="T124"/>
  <c r="S124"/>
  <c r="R124"/>
  <c r="Q124"/>
  <c r="P124"/>
  <c r="O124"/>
  <c r="N124"/>
  <c r="M124"/>
  <c r="L124"/>
  <c r="K124"/>
  <c r="J124"/>
  <c r="I124"/>
  <c r="H124"/>
  <c r="G124"/>
  <c r="AE123"/>
  <c r="AD123"/>
  <c r="AC123"/>
  <c r="AB123"/>
  <c r="AA123"/>
  <c r="Z123"/>
  <c r="Y123"/>
  <c r="X123"/>
  <c r="W123"/>
  <c r="V123"/>
  <c r="U123"/>
  <c r="T123"/>
  <c r="S123"/>
  <c r="R123"/>
  <c r="Q123"/>
  <c r="P123"/>
  <c r="O123"/>
  <c r="N123"/>
  <c r="M123"/>
  <c r="L123"/>
  <c r="K123"/>
  <c r="J123"/>
  <c r="I123"/>
  <c r="H123"/>
  <c r="G123"/>
  <c r="AE122"/>
  <c r="AD122"/>
  <c r="AC122"/>
  <c r="AB122"/>
  <c r="AA122"/>
  <c r="Z122"/>
  <c r="Y122"/>
  <c r="X122"/>
  <c r="W122"/>
  <c r="V122"/>
  <c r="U122"/>
  <c r="T122"/>
  <c r="S122"/>
  <c r="R122"/>
  <c r="Q122"/>
  <c r="P122"/>
  <c r="O122"/>
  <c r="N122"/>
  <c r="M122"/>
  <c r="L122"/>
  <c r="K122"/>
  <c r="J122"/>
  <c r="I122"/>
  <c r="H122"/>
  <c r="G122"/>
  <c r="AE121"/>
  <c r="AD121"/>
  <c r="AC121"/>
  <c r="AB121"/>
  <c r="AA121"/>
  <c r="Z121"/>
  <c r="Y121"/>
  <c r="X121"/>
  <c r="W121"/>
  <c r="V121"/>
  <c r="U121"/>
  <c r="T121"/>
  <c r="S121"/>
  <c r="R121"/>
  <c r="Q121"/>
  <c r="P121"/>
  <c r="O121"/>
  <c r="N121"/>
  <c r="M121"/>
  <c r="L121"/>
  <c r="K121"/>
  <c r="J121"/>
  <c r="I121"/>
  <c r="H121"/>
  <c r="G121"/>
  <c r="AE120"/>
  <c r="AD120"/>
  <c r="AC120"/>
  <c r="AB120"/>
  <c r="AA120"/>
  <c r="Z120"/>
  <c r="Y120"/>
  <c r="X120"/>
  <c r="W120"/>
  <c r="V120"/>
  <c r="U120"/>
  <c r="T120"/>
  <c r="S120"/>
  <c r="R120"/>
  <c r="Q120"/>
  <c r="P120"/>
  <c r="O120"/>
  <c r="N120"/>
  <c r="M120"/>
  <c r="L120"/>
  <c r="K120"/>
  <c r="J120"/>
  <c r="I120"/>
  <c r="H120"/>
  <c r="G120"/>
  <c r="AE119"/>
  <c r="AD119"/>
  <c r="AC119"/>
  <c r="AB119"/>
  <c r="AA119"/>
  <c r="Z119"/>
  <c r="Y119"/>
  <c r="X119"/>
  <c r="W119"/>
  <c r="V119"/>
  <c r="U119"/>
  <c r="T119"/>
  <c r="S119"/>
  <c r="R119"/>
  <c r="Q119"/>
  <c r="P119"/>
  <c r="O119"/>
  <c r="N119"/>
  <c r="M119"/>
  <c r="L119"/>
  <c r="K119"/>
  <c r="J119"/>
  <c r="I119"/>
  <c r="H119"/>
  <c r="G119"/>
  <c r="AE118"/>
  <c r="AD118"/>
  <c r="AC118"/>
  <c r="AB118"/>
  <c r="AA118"/>
  <c r="Z118"/>
  <c r="Y118"/>
  <c r="X118"/>
  <c r="W118"/>
  <c r="V118"/>
  <c r="U118"/>
  <c r="T118"/>
  <c r="S118"/>
  <c r="R118"/>
  <c r="Q118"/>
  <c r="P118"/>
  <c r="O118"/>
  <c r="N118"/>
  <c r="M118"/>
  <c r="L118"/>
  <c r="K118"/>
  <c r="J118"/>
  <c r="I118"/>
  <c r="H118"/>
  <c r="G118"/>
  <c r="AE117"/>
  <c r="AD117"/>
  <c r="AC117"/>
  <c r="AB117"/>
  <c r="AA117"/>
  <c r="Z117"/>
  <c r="Y117"/>
  <c r="X117"/>
  <c r="W117"/>
  <c r="V117"/>
  <c r="U117"/>
  <c r="T117"/>
  <c r="S117"/>
  <c r="R117"/>
  <c r="Q117"/>
  <c r="P117"/>
  <c r="O117"/>
  <c r="N117"/>
  <c r="M117"/>
  <c r="L117"/>
  <c r="K117"/>
  <c r="J117"/>
  <c r="I117"/>
  <c r="H117"/>
  <c r="G117"/>
  <c r="AE116"/>
  <c r="AD116"/>
  <c r="AC116"/>
  <c r="AB116"/>
  <c r="AA116"/>
  <c r="Z116"/>
  <c r="Y116"/>
  <c r="X116"/>
  <c r="W116"/>
  <c r="V116"/>
  <c r="U116"/>
  <c r="T116"/>
  <c r="S116"/>
  <c r="R116"/>
  <c r="Q116"/>
  <c r="P116"/>
  <c r="O116"/>
  <c r="N116"/>
  <c r="M116"/>
  <c r="L116"/>
  <c r="AE113"/>
  <c r="AD113"/>
  <c r="AC113"/>
  <c r="AB113"/>
  <c r="AA113"/>
  <c r="AF113" s="1"/>
  <c r="Z113"/>
  <c r="Y113"/>
  <c r="X113"/>
  <c r="W113"/>
  <c r="V113"/>
  <c r="U113"/>
  <c r="T113"/>
  <c r="S113"/>
  <c r="R113"/>
  <c r="Q113"/>
  <c r="P113"/>
  <c r="O113"/>
  <c r="N113"/>
  <c r="M113"/>
  <c r="L113"/>
  <c r="K113"/>
  <c r="J113"/>
  <c r="I113"/>
  <c r="H113"/>
  <c r="G113"/>
  <c r="A113"/>
  <c r="AF112"/>
  <c r="AE112"/>
  <c r="AD112"/>
  <c r="AC112"/>
  <c r="AB112"/>
  <c r="AA112"/>
  <c r="Z112"/>
  <c r="Y112"/>
  <c r="X112"/>
  <c r="W112"/>
  <c r="V112"/>
  <c r="U112"/>
  <c r="T112"/>
  <c r="S112"/>
  <c r="R112"/>
  <c r="Q112"/>
  <c r="P112"/>
  <c r="O112"/>
  <c r="N112"/>
  <c r="M112"/>
  <c r="L112"/>
  <c r="K112"/>
  <c r="J112"/>
  <c r="I112"/>
  <c r="H112"/>
  <c r="G112"/>
  <c r="A112"/>
  <c r="AF111"/>
  <c r="AE111"/>
  <c r="AD111"/>
  <c r="AC111"/>
  <c r="AB111"/>
  <c r="AA111"/>
  <c r="Z111"/>
  <c r="Y111"/>
  <c r="X111"/>
  <c r="W111"/>
  <c r="V111"/>
  <c r="U111"/>
  <c r="T111"/>
  <c r="S111"/>
  <c r="R111"/>
  <c r="Q111"/>
  <c r="P111"/>
  <c r="O111"/>
  <c r="N111"/>
  <c r="M111"/>
  <c r="L111"/>
  <c r="K111"/>
  <c r="J111"/>
  <c r="I111"/>
  <c r="H111"/>
  <c r="G111"/>
  <c r="A111"/>
  <c r="AE110"/>
  <c r="AD110"/>
  <c r="AC110"/>
  <c r="AB110"/>
  <c r="AA110"/>
  <c r="AF110" s="1"/>
  <c r="Z110"/>
  <c r="Y110"/>
  <c r="X110"/>
  <c r="W110"/>
  <c r="V110"/>
  <c r="U110"/>
  <c r="T110"/>
  <c r="S110"/>
  <c r="R110"/>
  <c r="Q110"/>
  <c r="P110"/>
  <c r="O110"/>
  <c r="N110"/>
  <c r="M110"/>
  <c r="L110"/>
  <c r="K110"/>
  <c r="J110"/>
  <c r="I110"/>
  <c r="H110"/>
  <c r="G110"/>
  <c r="A110"/>
  <c r="A108"/>
  <c r="AE107"/>
  <c r="AD107"/>
  <c r="AC107"/>
  <c r="AB107"/>
  <c r="AA107"/>
  <c r="Z107"/>
  <c r="Y107"/>
  <c r="X107"/>
  <c r="W107"/>
  <c r="V107"/>
  <c r="U107"/>
  <c r="T107"/>
  <c r="S107"/>
  <c r="R107"/>
  <c r="Q107"/>
  <c r="P107"/>
  <c r="O107"/>
  <c r="N107"/>
  <c r="M107"/>
  <c r="L107"/>
  <c r="K107"/>
  <c r="J107"/>
  <c r="I107"/>
  <c r="H107"/>
  <c r="G107"/>
  <c r="A107"/>
  <c r="AE106"/>
  <c r="AD106"/>
  <c r="AC106"/>
  <c r="AB106"/>
  <c r="AA106"/>
  <c r="Z106"/>
  <c r="Y106"/>
  <c r="X106"/>
  <c r="W106"/>
  <c r="V106"/>
  <c r="U106"/>
  <c r="T106"/>
  <c r="S106"/>
  <c r="R106"/>
  <c r="Q106"/>
  <c r="P106"/>
  <c r="O106"/>
  <c r="N106"/>
  <c r="M106"/>
  <c r="L106"/>
  <c r="K106"/>
  <c r="J106"/>
  <c r="I106"/>
  <c r="H106"/>
  <c r="G106"/>
  <c r="A106"/>
  <c r="AE105"/>
  <c r="AD105"/>
  <c r="AC105"/>
  <c r="AB105"/>
  <c r="AA105"/>
  <c r="Z105"/>
  <c r="Y105"/>
  <c r="X105"/>
  <c r="W105"/>
  <c r="V105"/>
  <c r="U105"/>
  <c r="T105"/>
  <c r="S105"/>
  <c r="R105"/>
  <c r="Q105"/>
  <c r="P105"/>
  <c r="O105"/>
  <c r="N105"/>
  <c r="M105"/>
  <c r="L105"/>
  <c r="K105"/>
  <c r="J105"/>
  <c r="I105"/>
  <c r="H105"/>
  <c r="G105"/>
  <c r="AE104"/>
  <c r="AD104"/>
  <c r="AC104"/>
  <c r="AB104"/>
  <c r="AA104"/>
  <c r="Z104"/>
  <c r="Y104"/>
  <c r="X104"/>
  <c r="W104"/>
  <c r="V104"/>
  <c r="U104"/>
  <c r="T104"/>
  <c r="S104"/>
  <c r="R104"/>
  <c r="Q104"/>
  <c r="P104"/>
  <c r="O104"/>
  <c r="N104"/>
  <c r="M104"/>
  <c r="L104"/>
  <c r="K104"/>
  <c r="J104"/>
  <c r="I104"/>
  <c r="H104"/>
  <c r="G104"/>
  <c r="A103"/>
  <c r="AF101"/>
  <c r="AE101"/>
  <c r="AD101"/>
  <c r="AC101"/>
  <c r="AB101"/>
  <c r="AA101"/>
  <c r="Z101"/>
  <c r="Y101"/>
  <c r="X101"/>
  <c r="W101"/>
  <c r="V101"/>
  <c r="U101"/>
  <c r="T101"/>
  <c r="S101"/>
  <c r="R101"/>
  <c r="Q101"/>
  <c r="P101"/>
  <c r="O101"/>
  <c r="N101"/>
  <c r="M101"/>
  <c r="L101"/>
  <c r="K101"/>
  <c r="J101"/>
  <c r="I101"/>
  <c r="H101"/>
  <c r="G101"/>
  <c r="A101"/>
  <c r="AE100"/>
  <c r="AD100"/>
  <c r="AC100"/>
  <c r="AB100"/>
  <c r="AA100"/>
  <c r="Z100"/>
  <c r="Y100"/>
  <c r="X100"/>
  <c r="W100"/>
  <c r="V100"/>
  <c r="U100"/>
  <c r="T100"/>
  <c r="S100"/>
  <c r="R100"/>
  <c r="Q100"/>
  <c r="P100"/>
  <c r="O100"/>
  <c r="N100"/>
  <c r="M100"/>
  <c r="L100"/>
  <c r="K100"/>
  <c r="J100"/>
  <c r="I100"/>
  <c r="H100"/>
  <c r="G100"/>
  <c r="A100"/>
  <c r="AE99"/>
  <c r="AD99"/>
  <c r="AC99"/>
  <c r="AB99"/>
  <c r="AA99"/>
  <c r="AF99" s="1"/>
  <c r="Z99"/>
  <c r="Y99"/>
  <c r="X99"/>
  <c r="W99"/>
  <c r="V99"/>
  <c r="U99"/>
  <c r="T99"/>
  <c r="S99"/>
  <c r="R99"/>
  <c r="Q99"/>
  <c r="P99"/>
  <c r="O99"/>
  <c r="N99"/>
  <c r="M99"/>
  <c r="L99"/>
  <c r="K99"/>
  <c r="J99"/>
  <c r="I99"/>
  <c r="H99"/>
  <c r="G99"/>
  <c r="A99"/>
  <c r="A97"/>
  <c r="AE96"/>
  <c r="AD96"/>
  <c r="AC96"/>
  <c r="AB96"/>
  <c r="AA96"/>
  <c r="AF96" s="1"/>
  <c r="Z96"/>
  <c r="Y96"/>
  <c r="X96"/>
  <c r="W96"/>
  <c r="V96"/>
  <c r="U96"/>
  <c r="T96"/>
  <c r="S96"/>
  <c r="R96"/>
  <c r="Q96"/>
  <c r="P96"/>
  <c r="O96"/>
  <c r="N96"/>
  <c r="M96"/>
  <c r="L96"/>
  <c r="K96"/>
  <c r="J96"/>
  <c r="I96"/>
  <c r="H96"/>
  <c r="G96"/>
  <c r="A96"/>
  <c r="AF95"/>
  <c r="AE95"/>
  <c r="AD95"/>
  <c r="AC95"/>
  <c r="AB95"/>
  <c r="AA95"/>
  <c r="Z95"/>
  <c r="Y95"/>
  <c r="X95"/>
  <c r="W95"/>
  <c r="V95"/>
  <c r="U95"/>
  <c r="T95"/>
  <c r="S95"/>
  <c r="R95"/>
  <c r="Q95"/>
  <c r="P95"/>
  <c r="O95"/>
  <c r="N95"/>
  <c r="M95"/>
  <c r="L95"/>
  <c r="K95"/>
  <c r="J95"/>
  <c r="I95"/>
  <c r="H95"/>
  <c r="G95"/>
  <c r="A95"/>
  <c r="AE94"/>
  <c r="AD94"/>
  <c r="AC94"/>
  <c r="AB94"/>
  <c r="AA94"/>
  <c r="AF94" s="1"/>
  <c r="Z94"/>
  <c r="Y94"/>
  <c r="X94"/>
  <c r="W94"/>
  <c r="V94"/>
  <c r="U94"/>
  <c r="T94"/>
  <c r="S94"/>
  <c r="R94"/>
  <c r="Q94"/>
  <c r="P94"/>
  <c r="O94"/>
  <c r="N94"/>
  <c r="M94"/>
  <c r="L94"/>
  <c r="K94"/>
  <c r="J94"/>
  <c r="I94"/>
  <c r="H94"/>
  <c r="G94"/>
  <c r="A94"/>
  <c r="AE93"/>
  <c r="AD93"/>
  <c r="AC93"/>
  <c r="AB93"/>
  <c r="AA93"/>
  <c r="AF93" s="1"/>
  <c r="Z93"/>
  <c r="Y93"/>
  <c r="X93"/>
  <c r="W93"/>
  <c r="V93"/>
  <c r="U93"/>
  <c r="T93"/>
  <c r="S93"/>
  <c r="R93"/>
  <c r="Q93"/>
  <c r="P93"/>
  <c r="O93"/>
  <c r="N93"/>
  <c r="M93"/>
  <c r="L93"/>
  <c r="K93"/>
  <c r="J93"/>
  <c r="I93"/>
  <c r="H93"/>
  <c r="G93"/>
  <c r="A93"/>
  <c r="AE92"/>
  <c r="AD92"/>
  <c r="AC92"/>
  <c r="AB92"/>
  <c r="AA92"/>
  <c r="AF92" s="1"/>
  <c r="Z92"/>
  <c r="Y92"/>
  <c r="X92"/>
  <c r="W92"/>
  <c r="V92"/>
  <c r="U92"/>
  <c r="T92"/>
  <c r="S92"/>
  <c r="R92"/>
  <c r="Q92"/>
  <c r="P92"/>
  <c r="O92"/>
  <c r="N92"/>
  <c r="M92"/>
  <c r="L92"/>
  <c r="K92"/>
  <c r="J92"/>
  <c r="I92"/>
  <c r="H92"/>
  <c r="G92"/>
  <c r="A92"/>
  <c r="AE91"/>
  <c r="AD91"/>
  <c r="AC91"/>
  <c r="AB91"/>
  <c r="AA91"/>
  <c r="AF91" s="1"/>
  <c r="Z91"/>
  <c r="Y91"/>
  <c r="X91"/>
  <c r="W91"/>
  <c r="V91"/>
  <c r="U91"/>
  <c r="T91"/>
  <c r="S91"/>
  <c r="R91"/>
  <c r="Q91"/>
  <c r="P91"/>
  <c r="O91"/>
  <c r="N91"/>
  <c r="M91"/>
  <c r="L91"/>
  <c r="K91"/>
  <c r="J91"/>
  <c r="I91"/>
  <c r="H91"/>
  <c r="G91"/>
  <c r="A91"/>
  <c r="AE90"/>
  <c r="AD90"/>
  <c r="AC90"/>
  <c r="AB90"/>
  <c r="AA90"/>
  <c r="AF90" s="1"/>
  <c r="Z90"/>
  <c r="Y90"/>
  <c r="X90"/>
  <c r="W90"/>
  <c r="V90"/>
  <c r="U90"/>
  <c r="T90"/>
  <c r="S90"/>
  <c r="R90"/>
  <c r="Q90"/>
  <c r="P90"/>
  <c r="O90"/>
  <c r="N90"/>
  <c r="M90"/>
  <c r="L90"/>
  <c r="K90"/>
  <c r="J90"/>
  <c r="I90"/>
  <c r="H90"/>
  <c r="G90"/>
  <c r="A90"/>
  <c r="A89"/>
  <c r="A88"/>
  <c r="AE87"/>
  <c r="AD87"/>
  <c r="AC87"/>
  <c r="AB87"/>
  <c r="AA87"/>
  <c r="AF87" s="1"/>
  <c r="Z87"/>
  <c r="Y87"/>
  <c r="X87"/>
  <c r="W87"/>
  <c r="V87"/>
  <c r="U87"/>
  <c r="T87"/>
  <c r="S87"/>
  <c r="R87"/>
  <c r="Q87"/>
  <c r="P87"/>
  <c r="O87"/>
  <c r="N87"/>
  <c r="M87"/>
  <c r="L87"/>
  <c r="K87"/>
  <c r="J87"/>
  <c r="I87"/>
  <c r="H87"/>
  <c r="G87"/>
  <c r="A87"/>
  <c r="AE86"/>
  <c r="AD86"/>
  <c r="AC86"/>
  <c r="AB86"/>
  <c r="AA86"/>
  <c r="AF86" s="1"/>
  <c r="Z86"/>
  <c r="Y86"/>
  <c r="X86"/>
  <c r="W86"/>
  <c r="V86"/>
  <c r="U86"/>
  <c r="T86"/>
  <c r="S86"/>
  <c r="R86"/>
  <c r="Q86"/>
  <c r="P86"/>
  <c r="O86"/>
  <c r="N86"/>
  <c r="M86"/>
  <c r="L86"/>
  <c r="K86"/>
  <c r="J86"/>
  <c r="I86"/>
  <c r="H86"/>
  <c r="G86"/>
  <c r="A86"/>
  <c r="AE85"/>
  <c r="AD85"/>
  <c r="AC85"/>
  <c r="AB85"/>
  <c r="AA85"/>
  <c r="AF85" s="1"/>
  <c r="Z85"/>
  <c r="Y85"/>
  <c r="X85"/>
  <c r="W85"/>
  <c r="V85"/>
  <c r="U85"/>
  <c r="T85"/>
  <c r="S85"/>
  <c r="R85"/>
  <c r="Q85"/>
  <c r="P85"/>
  <c r="O85"/>
  <c r="N85"/>
  <c r="M85"/>
  <c r="L85"/>
  <c r="K85"/>
  <c r="J85"/>
  <c r="I85"/>
  <c r="H85"/>
  <c r="G85"/>
  <c r="A85"/>
  <c r="AE84"/>
  <c r="AD84"/>
  <c r="AC84"/>
  <c r="AB84"/>
  <c r="AA84"/>
  <c r="AF84" s="1"/>
  <c r="Z84"/>
  <c r="Y84"/>
  <c r="X84"/>
  <c r="W84"/>
  <c r="V84"/>
  <c r="U84"/>
  <c r="T84"/>
  <c r="S84"/>
  <c r="R84"/>
  <c r="Q84"/>
  <c r="P84"/>
  <c r="O84"/>
  <c r="N84"/>
  <c r="M84"/>
  <c r="L84"/>
  <c r="K84"/>
  <c r="J84"/>
  <c r="I84"/>
  <c r="H84"/>
  <c r="G84"/>
  <c r="A84"/>
  <c r="AE83"/>
  <c r="AD83"/>
  <c r="AC83"/>
  <c r="AB83"/>
  <c r="AA83"/>
  <c r="AF83" s="1"/>
  <c r="Z83"/>
  <c r="Y83"/>
  <c r="X83"/>
  <c r="W83"/>
  <c r="V83"/>
  <c r="U83"/>
  <c r="T83"/>
  <c r="S83"/>
  <c r="R83"/>
  <c r="Q83"/>
  <c r="P83"/>
  <c r="O83"/>
  <c r="N83"/>
  <c r="M83"/>
  <c r="L83"/>
  <c r="K83"/>
  <c r="J83"/>
  <c r="I83"/>
  <c r="H83"/>
  <c r="G83"/>
  <c r="A83"/>
  <c r="AF82"/>
  <c r="AE82"/>
  <c r="AD82"/>
  <c r="AC82"/>
  <c r="AB82"/>
  <c r="AA82"/>
  <c r="Z82"/>
  <c r="Y82"/>
  <c r="X82"/>
  <c r="W82"/>
  <c r="V82"/>
  <c r="U82"/>
  <c r="T82"/>
  <c r="S82"/>
  <c r="R82"/>
  <c r="Q82"/>
  <c r="P82"/>
  <c r="O82"/>
  <c r="N82"/>
  <c r="M82"/>
  <c r="L82"/>
  <c r="K82"/>
  <c r="J82"/>
  <c r="I82"/>
  <c r="H82"/>
  <c r="G82"/>
  <c r="A82"/>
  <c r="AE81"/>
  <c r="AD81"/>
  <c r="AC81"/>
  <c r="AB81"/>
  <c r="AA81"/>
  <c r="AF81" s="1"/>
  <c r="Z81"/>
  <c r="Y81"/>
  <c r="X81"/>
  <c r="W81"/>
  <c r="V81"/>
  <c r="U81"/>
  <c r="T81"/>
  <c r="S81"/>
  <c r="R81"/>
  <c r="Q81"/>
  <c r="P81"/>
  <c r="O81"/>
  <c r="N81"/>
  <c r="M81"/>
  <c r="L81"/>
  <c r="K81"/>
  <c r="J81"/>
  <c r="I81"/>
  <c r="H81"/>
  <c r="G81"/>
  <c r="A81"/>
  <c r="AE80"/>
  <c r="AD80"/>
  <c r="AC80"/>
  <c r="AB80"/>
  <c r="AA80"/>
  <c r="AF80" s="1"/>
  <c r="Z80"/>
  <c r="Y80"/>
  <c r="X80"/>
  <c r="W80"/>
  <c r="V80"/>
  <c r="U80"/>
  <c r="T80"/>
  <c r="S80"/>
  <c r="R80"/>
  <c r="Q80"/>
  <c r="P80"/>
  <c r="O80"/>
  <c r="N80"/>
  <c r="M80"/>
  <c r="L80"/>
  <c r="K80"/>
  <c r="J80"/>
  <c r="I80"/>
  <c r="H80"/>
  <c r="G80"/>
  <c r="A80"/>
  <c r="AF79"/>
  <c r="AE79"/>
  <c r="AD79"/>
  <c r="AC79"/>
  <c r="AB79"/>
  <c r="AA79"/>
  <c r="Z79"/>
  <c r="Y79"/>
  <c r="X79"/>
  <c r="W79"/>
  <c r="V79"/>
  <c r="U79"/>
  <c r="T79"/>
  <c r="S79"/>
  <c r="R79"/>
  <c r="Q79"/>
  <c r="P79"/>
  <c r="O79"/>
  <c r="N79"/>
  <c r="M79"/>
  <c r="L79"/>
  <c r="K79"/>
  <c r="J79"/>
  <c r="I79"/>
  <c r="H79"/>
  <c r="G79"/>
  <c r="A79"/>
  <c r="AF78"/>
  <c r="AE78"/>
  <c r="AD78"/>
  <c r="AC78"/>
  <c r="AB78"/>
  <c r="AA78"/>
  <c r="Z78"/>
  <c r="Y78"/>
  <c r="X78"/>
  <c r="W78"/>
  <c r="V78"/>
  <c r="U78"/>
  <c r="T78"/>
  <c r="S78"/>
  <c r="R78"/>
  <c r="Q78"/>
  <c r="P78"/>
  <c r="O78"/>
  <c r="N78"/>
  <c r="M78"/>
  <c r="L78"/>
  <c r="K78"/>
  <c r="J78"/>
  <c r="I78"/>
  <c r="H78"/>
  <c r="G78"/>
  <c r="A78"/>
  <c r="AE77"/>
  <c r="AD77"/>
  <c r="AC77"/>
  <c r="AB77"/>
  <c r="AA77"/>
  <c r="AF77" s="1"/>
  <c r="Z77"/>
  <c r="Y77"/>
  <c r="X77"/>
  <c r="W77"/>
  <c r="V77"/>
  <c r="U77"/>
  <c r="T77"/>
  <c r="S77"/>
  <c r="R77"/>
  <c r="Q77"/>
  <c r="P77"/>
  <c r="O77"/>
  <c r="N77"/>
  <c r="M77"/>
  <c r="L77"/>
  <c r="K77"/>
  <c r="J77"/>
  <c r="I77"/>
  <c r="H77"/>
  <c r="G77"/>
  <c r="A77"/>
  <c r="AF76"/>
  <c r="AE76"/>
  <c r="AD76"/>
  <c r="AC76"/>
  <c r="AB76"/>
  <c r="AA76"/>
  <c r="Z76"/>
  <c r="Y76"/>
  <c r="X76"/>
  <c r="W76"/>
  <c r="V76"/>
  <c r="U76"/>
  <c r="T76"/>
  <c r="S76"/>
  <c r="R76"/>
  <c r="Q76"/>
  <c r="P76"/>
  <c r="O76"/>
  <c r="N76"/>
  <c r="M76"/>
  <c r="L76"/>
  <c r="K76"/>
  <c r="J76"/>
  <c r="I76"/>
  <c r="H76"/>
  <c r="G76"/>
  <c r="A76"/>
  <c r="AF75"/>
  <c r="AE75"/>
  <c r="AD75"/>
  <c r="AC75"/>
  <c r="AB75"/>
  <c r="AA75"/>
  <c r="Z75"/>
  <c r="Y75"/>
  <c r="X75"/>
  <c r="W75"/>
  <c r="V75"/>
  <c r="U75"/>
  <c r="T75"/>
  <c r="S75"/>
  <c r="R75"/>
  <c r="Q75"/>
  <c r="P75"/>
  <c r="O75"/>
  <c r="N75"/>
  <c r="M75"/>
  <c r="L75"/>
  <c r="K75"/>
  <c r="J75"/>
  <c r="I75"/>
  <c r="H75"/>
  <c r="G75"/>
  <c r="A75"/>
  <c r="AE74"/>
  <c r="AD74"/>
  <c r="AC74"/>
  <c r="AB74"/>
  <c r="AA74"/>
  <c r="AF74" s="1"/>
  <c r="Z74"/>
  <c r="Y74"/>
  <c r="X74"/>
  <c r="W74"/>
  <c r="V74"/>
  <c r="U74"/>
  <c r="T74"/>
  <c r="S74"/>
  <c r="R74"/>
  <c r="Q74"/>
  <c r="P74"/>
  <c r="O74"/>
  <c r="N74"/>
  <c r="M74"/>
  <c r="L74"/>
  <c r="K74"/>
  <c r="J74"/>
  <c r="I74"/>
  <c r="H74"/>
  <c r="G74"/>
  <c r="A74"/>
  <c r="A73"/>
  <c r="A72"/>
  <c r="AF71"/>
  <c r="AE71"/>
  <c r="AD71"/>
  <c r="AC71"/>
  <c r="AB71"/>
  <c r="AA71"/>
  <c r="Z71"/>
  <c r="Y71"/>
  <c r="X71"/>
  <c r="W71"/>
  <c r="V71"/>
  <c r="U71"/>
  <c r="T71"/>
  <c r="S71"/>
  <c r="R71"/>
  <c r="Q71"/>
  <c r="P71"/>
  <c r="O71"/>
  <c r="N71"/>
  <c r="M71"/>
  <c r="L71"/>
  <c r="K71"/>
  <c r="J71"/>
  <c r="I71"/>
  <c r="H71"/>
  <c r="G71"/>
  <c r="A71"/>
  <c r="AE70"/>
  <c r="AD70"/>
  <c r="AC70"/>
  <c r="AB70"/>
  <c r="AA70"/>
  <c r="AF70" s="1"/>
  <c r="Z70"/>
  <c r="Y70"/>
  <c r="X70"/>
  <c r="W70"/>
  <c r="V70"/>
  <c r="U70"/>
  <c r="T70"/>
  <c r="S70"/>
  <c r="R70"/>
  <c r="Q70"/>
  <c r="P70"/>
  <c r="O70"/>
  <c r="N70"/>
  <c r="M70"/>
  <c r="L70"/>
  <c r="K70"/>
  <c r="J70"/>
  <c r="I70"/>
  <c r="H70"/>
  <c r="G70"/>
  <c r="A70"/>
  <c r="AF69"/>
  <c r="AE69"/>
  <c r="AD69"/>
  <c r="AC69"/>
  <c r="AB69"/>
  <c r="AA69"/>
  <c r="Z69"/>
  <c r="Y69"/>
  <c r="X69"/>
  <c r="W69"/>
  <c r="V69"/>
  <c r="U69"/>
  <c r="T69"/>
  <c r="S69"/>
  <c r="R69"/>
  <c r="Q69"/>
  <c r="P69"/>
  <c r="O69"/>
  <c r="N69"/>
  <c r="M69"/>
  <c r="L69"/>
  <c r="K69"/>
  <c r="J69"/>
  <c r="I69"/>
  <c r="H69"/>
  <c r="G69"/>
  <c r="A69"/>
  <c r="AF68"/>
  <c r="AE68"/>
  <c r="AD68"/>
  <c r="AC68"/>
  <c r="AB68"/>
  <c r="AA68"/>
  <c r="Z68"/>
  <c r="Y68"/>
  <c r="X68"/>
  <c r="W68"/>
  <c r="V68"/>
  <c r="U68"/>
  <c r="T68"/>
  <c r="S68"/>
  <c r="R68"/>
  <c r="Q68"/>
  <c r="P68"/>
  <c r="O68"/>
  <c r="N68"/>
  <c r="M68"/>
  <c r="L68"/>
  <c r="K68"/>
  <c r="J68"/>
  <c r="I68"/>
  <c r="H68"/>
  <c r="G68"/>
  <c r="A68"/>
  <c r="AE67"/>
  <c r="AD67"/>
  <c r="AC67"/>
  <c r="AB67"/>
  <c r="AA67"/>
  <c r="AF67" s="1"/>
  <c r="Z67"/>
  <c r="Y67"/>
  <c r="X67"/>
  <c r="W67"/>
  <c r="V67"/>
  <c r="U67"/>
  <c r="T67"/>
  <c r="S67"/>
  <c r="R67"/>
  <c r="Q67"/>
  <c r="P67"/>
  <c r="O67"/>
  <c r="N67"/>
  <c r="M67"/>
  <c r="L67"/>
  <c r="K67"/>
  <c r="J67"/>
  <c r="I67"/>
  <c r="H67"/>
  <c r="G67"/>
  <c r="A67"/>
  <c r="AE66"/>
  <c r="AD66"/>
  <c r="AC66"/>
  <c r="AB66"/>
  <c r="AA66"/>
  <c r="AF66" s="1"/>
  <c r="Z66"/>
  <c r="Y66"/>
  <c r="X66"/>
  <c r="W66"/>
  <c r="V66"/>
  <c r="U66"/>
  <c r="T66"/>
  <c r="S66"/>
  <c r="R66"/>
  <c r="Q66"/>
  <c r="P66"/>
  <c r="O66"/>
  <c r="N66"/>
  <c r="M66"/>
  <c r="L66"/>
  <c r="K66"/>
  <c r="J66"/>
  <c r="I66"/>
  <c r="H66"/>
  <c r="G66"/>
  <c r="A66"/>
  <c r="AF65"/>
  <c r="AE65"/>
  <c r="AD65"/>
  <c r="AC65"/>
  <c r="AB65"/>
  <c r="AA65"/>
  <c r="Z65"/>
  <c r="Y65"/>
  <c r="X65"/>
  <c r="W65"/>
  <c r="V65"/>
  <c r="U65"/>
  <c r="T65"/>
  <c r="S65"/>
  <c r="R65"/>
  <c r="Q65"/>
  <c r="P65"/>
  <c r="O65"/>
  <c r="N65"/>
  <c r="M65"/>
  <c r="L65"/>
  <c r="K65"/>
  <c r="J65"/>
  <c r="I65"/>
  <c r="H65"/>
  <c r="G65"/>
  <c r="A65"/>
  <c r="AE64"/>
  <c r="AD64"/>
  <c r="AC64"/>
  <c r="AB64"/>
  <c r="AA64"/>
  <c r="AF64" s="1"/>
  <c r="Z64"/>
  <c r="Y64"/>
  <c r="X64"/>
  <c r="W64"/>
  <c r="V64"/>
  <c r="U64"/>
  <c r="T64"/>
  <c r="S64"/>
  <c r="R64"/>
  <c r="Q64"/>
  <c r="P64"/>
  <c r="O64"/>
  <c r="N64"/>
  <c r="M64"/>
  <c r="L64"/>
  <c r="K64"/>
  <c r="J64"/>
  <c r="I64"/>
  <c r="H64"/>
  <c r="G64"/>
  <c r="A64"/>
  <c r="AE63"/>
  <c r="AD63"/>
  <c r="AC63"/>
  <c r="AB63"/>
  <c r="AA63"/>
  <c r="AF63" s="1"/>
  <c r="Z63"/>
  <c r="Y63"/>
  <c r="X63"/>
  <c r="W63"/>
  <c r="V63"/>
  <c r="U63"/>
  <c r="T63"/>
  <c r="S63"/>
  <c r="R63"/>
  <c r="Q63"/>
  <c r="P63"/>
  <c r="O63"/>
  <c r="N63"/>
  <c r="M63"/>
  <c r="L63"/>
  <c r="K63"/>
  <c r="J63"/>
  <c r="I63"/>
  <c r="H63"/>
  <c r="G63"/>
  <c r="A63"/>
  <c r="AE62"/>
  <c r="AD62"/>
  <c r="AC62"/>
  <c r="AB62"/>
  <c r="AA62"/>
  <c r="AF62" s="1"/>
  <c r="Z62"/>
  <c r="Y62"/>
  <c r="X62"/>
  <c r="W62"/>
  <c r="V62"/>
  <c r="U62"/>
  <c r="T62"/>
  <c r="S62"/>
  <c r="R62"/>
  <c r="Q62"/>
  <c r="P62"/>
  <c r="O62"/>
  <c r="N62"/>
  <c r="M62"/>
  <c r="L62"/>
  <c r="K62"/>
  <c r="J62"/>
  <c r="I62"/>
  <c r="H62"/>
  <c r="G62"/>
  <c r="A62"/>
  <c r="AE61"/>
  <c r="AD61"/>
  <c r="AC61"/>
  <c r="AB61"/>
  <c r="AA61"/>
  <c r="AF61" s="1"/>
  <c r="Z61"/>
  <c r="Y61"/>
  <c r="X61"/>
  <c r="W61"/>
  <c r="V61"/>
  <c r="U61"/>
  <c r="T61"/>
  <c r="S61"/>
  <c r="R61"/>
  <c r="Q61"/>
  <c r="P61"/>
  <c r="O61"/>
  <c r="N61"/>
  <c r="M61"/>
  <c r="L61"/>
  <c r="K61"/>
  <c r="J61"/>
  <c r="I61"/>
  <c r="H61"/>
  <c r="G61"/>
  <c r="A61"/>
  <c r="AE60"/>
  <c r="AD60"/>
  <c r="AC60"/>
  <c r="AB60"/>
  <c r="AA60"/>
  <c r="AF60" s="1"/>
  <c r="Z60"/>
  <c r="Y60"/>
  <c r="X60"/>
  <c r="W60"/>
  <c r="V60"/>
  <c r="U60"/>
  <c r="T60"/>
  <c r="S60"/>
  <c r="R60"/>
  <c r="Q60"/>
  <c r="P60"/>
  <c r="O60"/>
  <c r="N60"/>
  <c r="M60"/>
  <c r="L60"/>
  <c r="K60"/>
  <c r="J60"/>
  <c r="I60"/>
  <c r="H60"/>
  <c r="G60"/>
  <c r="A60"/>
  <c r="AF59"/>
  <c r="AE59"/>
  <c r="AD59"/>
  <c r="AC59"/>
  <c r="AB59"/>
  <c r="AA59"/>
  <c r="Z59"/>
  <c r="Y59"/>
  <c r="X59"/>
  <c r="W59"/>
  <c r="V59"/>
  <c r="U59"/>
  <c r="T59"/>
  <c r="S59"/>
  <c r="R59"/>
  <c r="Q59"/>
  <c r="P59"/>
  <c r="O59"/>
  <c r="N59"/>
  <c r="M59"/>
  <c r="L59"/>
  <c r="K59"/>
  <c r="J59"/>
  <c r="I59"/>
  <c r="H59"/>
  <c r="G59"/>
  <c r="A59"/>
  <c r="AE58"/>
  <c r="AD58"/>
  <c r="AC58"/>
  <c r="AB58"/>
  <c r="AA58"/>
  <c r="AF58" s="1"/>
  <c r="Z58"/>
  <c r="Y58"/>
  <c r="X58"/>
  <c r="W58"/>
  <c r="V58"/>
  <c r="U58"/>
  <c r="T58"/>
  <c r="S58"/>
  <c r="R58"/>
  <c r="Q58"/>
  <c r="P58"/>
  <c r="O58"/>
  <c r="N58"/>
  <c r="M58"/>
  <c r="L58"/>
  <c r="K58"/>
  <c r="J58"/>
  <c r="I58"/>
  <c r="H58"/>
  <c r="G58"/>
  <c r="A58"/>
  <c r="AE57"/>
  <c r="AD57"/>
  <c r="AC57"/>
  <c r="AB57"/>
  <c r="AA57"/>
  <c r="AF57" s="1"/>
  <c r="Z57"/>
  <c r="Y57"/>
  <c r="X57"/>
  <c r="W57"/>
  <c r="V57"/>
  <c r="U57"/>
  <c r="T57"/>
  <c r="S57"/>
  <c r="R57"/>
  <c r="Q57"/>
  <c r="P57"/>
  <c r="O57"/>
  <c r="N57"/>
  <c r="M57"/>
  <c r="L57"/>
  <c r="K57"/>
  <c r="J57"/>
  <c r="I57"/>
  <c r="H57"/>
  <c r="G57"/>
  <c r="A57"/>
  <c r="AF56"/>
  <c r="AE56"/>
  <c r="AD56"/>
  <c r="AC56"/>
  <c r="AB56"/>
  <c r="AA56"/>
  <c r="Z56"/>
  <c r="Y56"/>
  <c r="X56"/>
  <c r="W56"/>
  <c r="V56"/>
  <c r="U56"/>
  <c r="T56"/>
  <c r="S56"/>
  <c r="R56"/>
  <c r="Q56"/>
  <c r="P56"/>
  <c r="O56"/>
  <c r="N56"/>
  <c r="M56"/>
  <c r="L56"/>
  <c r="K56"/>
  <c r="J56"/>
  <c r="I56"/>
  <c r="H56"/>
  <c r="G56"/>
  <c r="A56"/>
  <c r="AF55"/>
  <c r="AE55"/>
  <c r="AD55"/>
  <c r="AC55"/>
  <c r="AB55"/>
  <c r="AA55"/>
  <c r="Z55"/>
  <c r="Y55"/>
  <c r="X55"/>
  <c r="W55"/>
  <c r="V55"/>
  <c r="U55"/>
  <c r="T55"/>
  <c r="S55"/>
  <c r="R55"/>
  <c r="Q55"/>
  <c r="P55"/>
  <c r="O55"/>
  <c r="N55"/>
  <c r="M55"/>
  <c r="L55"/>
  <c r="K55"/>
  <c r="J55"/>
  <c r="I55"/>
  <c r="H55"/>
  <c r="G55"/>
  <c r="A55"/>
  <c r="A54"/>
  <c r="A53"/>
  <c r="AF52"/>
  <c r="AE52"/>
  <c r="AD52"/>
  <c r="AC52"/>
  <c r="AB52"/>
  <c r="AA52"/>
  <c r="Z52"/>
  <c r="Y52"/>
  <c r="X52"/>
  <c r="W52"/>
  <c r="V52"/>
  <c r="U52"/>
  <c r="T52"/>
  <c r="S52"/>
  <c r="R52"/>
  <c r="Q52"/>
  <c r="P52"/>
  <c r="O52"/>
  <c r="N52"/>
  <c r="M52"/>
  <c r="L52"/>
  <c r="K52"/>
  <c r="J52"/>
  <c r="I52"/>
  <c r="H52"/>
  <c r="G52"/>
  <c r="A52"/>
  <c r="AE51"/>
  <c r="AD51"/>
  <c r="AC51"/>
  <c r="AB51"/>
  <c r="AA51"/>
  <c r="AF51" s="1"/>
  <c r="Z51"/>
  <c r="Y51"/>
  <c r="X51"/>
  <c r="W51"/>
  <c r="V51"/>
  <c r="U51"/>
  <c r="T51"/>
  <c r="S51"/>
  <c r="R51"/>
  <c r="Q51"/>
  <c r="P51"/>
  <c r="O51"/>
  <c r="N51"/>
  <c r="M51"/>
  <c r="L51"/>
  <c r="K51"/>
  <c r="J51"/>
  <c r="I51"/>
  <c r="H51"/>
  <c r="G51"/>
  <c r="A51"/>
  <c r="AE50"/>
  <c r="AD50"/>
  <c r="AC50"/>
  <c r="AB50"/>
  <c r="AA50"/>
  <c r="AF50" s="1"/>
  <c r="Z50"/>
  <c r="Y50"/>
  <c r="X50"/>
  <c r="W50"/>
  <c r="V50"/>
  <c r="U50"/>
  <c r="T50"/>
  <c r="S50"/>
  <c r="R50"/>
  <c r="Q50"/>
  <c r="P50"/>
  <c r="O50"/>
  <c r="N50"/>
  <c r="M50"/>
  <c r="L50"/>
  <c r="K50"/>
  <c r="J50"/>
  <c r="I50"/>
  <c r="H50"/>
  <c r="G50"/>
  <c r="A50"/>
  <c r="AF49"/>
  <c r="AE49"/>
  <c r="AD49"/>
  <c r="AC49"/>
  <c r="AB49"/>
  <c r="AA49"/>
  <c r="Z49"/>
  <c r="Y49"/>
  <c r="X49"/>
  <c r="W49"/>
  <c r="V49"/>
  <c r="U49"/>
  <c r="T49"/>
  <c r="S49"/>
  <c r="R49"/>
  <c r="Q49"/>
  <c r="P49"/>
  <c r="O49"/>
  <c r="N49"/>
  <c r="M49"/>
  <c r="L49"/>
  <c r="K49"/>
  <c r="J49"/>
  <c r="I49"/>
  <c r="H49"/>
  <c r="G49"/>
  <c r="A49"/>
  <c r="AF48"/>
  <c r="AE48"/>
  <c r="AD48"/>
  <c r="AC48"/>
  <c r="AB48"/>
  <c r="AA48"/>
  <c r="Z48"/>
  <c r="Y48"/>
  <c r="X48"/>
  <c r="W48"/>
  <c r="V48"/>
  <c r="U48"/>
  <c r="T48"/>
  <c r="S48"/>
  <c r="R48"/>
  <c r="Q48"/>
  <c r="P48"/>
  <c r="O48"/>
  <c r="N48"/>
  <c r="M48"/>
  <c r="L48"/>
  <c r="K48"/>
  <c r="J48"/>
  <c r="I48"/>
  <c r="H48"/>
  <c r="G48"/>
  <c r="A48"/>
  <c r="AE47"/>
  <c r="AD47"/>
  <c r="AC47"/>
  <c r="AB47"/>
  <c r="AA47"/>
  <c r="Z47"/>
  <c r="Y47"/>
  <c r="X47"/>
  <c r="W47"/>
  <c r="V47"/>
  <c r="U47"/>
  <c r="T47"/>
  <c r="S47"/>
  <c r="R47"/>
  <c r="Q47"/>
  <c r="P47"/>
  <c r="O47"/>
  <c r="N47"/>
  <c r="M47"/>
  <c r="L47"/>
  <c r="K47"/>
  <c r="J47"/>
  <c r="I47"/>
  <c r="H47"/>
  <c r="G47"/>
  <c r="A47"/>
  <c r="AE46"/>
  <c r="AD46"/>
  <c r="AC46"/>
  <c r="AB46"/>
  <c r="AA46"/>
  <c r="Z46"/>
  <c r="Y46"/>
  <c r="X46"/>
  <c r="W46"/>
  <c r="V46"/>
  <c r="U46"/>
  <c r="T46"/>
  <c r="S46"/>
  <c r="R46"/>
  <c r="Q46"/>
  <c r="P46"/>
  <c r="O46"/>
  <c r="N46"/>
  <c r="M46"/>
  <c r="L46"/>
  <c r="K46"/>
  <c r="J46"/>
  <c r="I46"/>
  <c r="H46"/>
  <c r="G46"/>
  <c r="A46"/>
  <c r="AE45"/>
  <c r="AD45"/>
  <c r="AC45"/>
  <c r="AB45"/>
  <c r="AA45"/>
  <c r="AF45" s="1"/>
  <c r="Z45"/>
  <c r="Y45"/>
  <c r="X45"/>
  <c r="W45"/>
  <c r="V45"/>
  <c r="U45"/>
  <c r="T45"/>
  <c r="S45"/>
  <c r="R45"/>
  <c r="Q45"/>
  <c r="P45"/>
  <c r="O45"/>
  <c r="N45"/>
  <c r="M45"/>
  <c r="L45"/>
  <c r="K45"/>
  <c r="J45"/>
  <c r="I45"/>
  <c r="H45"/>
  <c r="G45"/>
  <c r="A45"/>
  <c r="AE44"/>
  <c r="AD44"/>
  <c r="AC44"/>
  <c r="AB44"/>
  <c r="AA44"/>
  <c r="AF44" s="1"/>
  <c r="Z44"/>
  <c r="Y44"/>
  <c r="X44"/>
  <c r="W44"/>
  <c r="V44"/>
  <c r="U44"/>
  <c r="T44"/>
  <c r="S44"/>
  <c r="R44"/>
  <c r="Q44"/>
  <c r="P44"/>
  <c r="O44"/>
  <c r="N44"/>
  <c r="M44"/>
  <c r="L44"/>
  <c r="K44"/>
  <c r="J44"/>
  <c r="I44"/>
  <c r="H44"/>
  <c r="G44"/>
  <c r="A44"/>
  <c r="AF43"/>
  <c r="AE43"/>
  <c r="AD43"/>
  <c r="AC43"/>
  <c r="AB43"/>
  <c r="AA43"/>
  <c r="Z43"/>
  <c r="Y43"/>
  <c r="X43"/>
  <c r="W43"/>
  <c r="V43"/>
  <c r="U43"/>
  <c r="T43"/>
  <c r="S43"/>
  <c r="R43"/>
  <c r="Q43"/>
  <c r="P43"/>
  <c r="O43"/>
  <c r="N43"/>
  <c r="M43"/>
  <c r="L43"/>
  <c r="K43"/>
  <c r="J43"/>
  <c r="I43"/>
  <c r="H43"/>
  <c r="G43"/>
  <c r="A43"/>
  <c r="AF42"/>
  <c r="AE42"/>
  <c r="AD42"/>
  <c r="AC42"/>
  <c r="AB42"/>
  <c r="AA42"/>
  <c r="Z42"/>
  <c r="Y42"/>
  <c r="X42"/>
  <c r="W42"/>
  <c r="V42"/>
  <c r="U42"/>
  <c r="T42"/>
  <c r="S42"/>
  <c r="R42"/>
  <c r="Q42"/>
  <c r="P42"/>
  <c r="O42"/>
  <c r="N42"/>
  <c r="M42"/>
  <c r="L42"/>
  <c r="K42"/>
  <c r="J42"/>
  <c r="I42"/>
  <c r="H42"/>
  <c r="G42"/>
  <c r="A42"/>
  <c r="AE41"/>
  <c r="AD41"/>
  <c r="AC41"/>
  <c r="AB41"/>
  <c r="AA41"/>
  <c r="AF41" s="1"/>
  <c r="Z41"/>
  <c r="Y41"/>
  <c r="X41"/>
  <c r="W41"/>
  <c r="V41"/>
  <c r="U41"/>
  <c r="T41"/>
  <c r="S41"/>
  <c r="R41"/>
  <c r="Q41"/>
  <c r="P41"/>
  <c r="O41"/>
  <c r="N41"/>
  <c r="M41"/>
  <c r="L41"/>
  <c r="K41"/>
  <c r="J41"/>
  <c r="I41"/>
  <c r="H41"/>
  <c r="G41"/>
  <c r="A41"/>
  <c r="AE40"/>
  <c r="AD40"/>
  <c r="AC40"/>
  <c r="AB40"/>
  <c r="AA40"/>
  <c r="AF40" s="1"/>
  <c r="Z40"/>
  <c r="Y40"/>
  <c r="X40"/>
  <c r="W40"/>
  <c r="V40"/>
  <c r="U40"/>
  <c r="T40"/>
  <c r="S40"/>
  <c r="R40"/>
  <c r="Q40"/>
  <c r="P40"/>
  <c r="O40"/>
  <c r="N40"/>
  <c r="M40"/>
  <c r="L40"/>
  <c r="K40"/>
  <c r="J40"/>
  <c r="I40"/>
  <c r="H40"/>
  <c r="G40"/>
  <c r="A40"/>
  <c r="AF39"/>
  <c r="AE39"/>
  <c r="AD39"/>
  <c r="AC39"/>
  <c r="AB39"/>
  <c r="AA39"/>
  <c r="Z39"/>
  <c r="Y39"/>
  <c r="X39"/>
  <c r="W39"/>
  <c r="V39"/>
  <c r="U39"/>
  <c r="T39"/>
  <c r="S39"/>
  <c r="R39"/>
  <c r="Q39"/>
  <c r="P39"/>
  <c r="O39"/>
  <c r="N39"/>
  <c r="M39"/>
  <c r="L39"/>
  <c r="K39"/>
  <c r="J39"/>
  <c r="I39"/>
  <c r="H39"/>
  <c r="G39"/>
  <c r="A39"/>
  <c r="AF38"/>
  <c r="AE38"/>
  <c r="AD38"/>
  <c r="AC38"/>
  <c r="AB38"/>
  <c r="AA38"/>
  <c r="Z38"/>
  <c r="Y38"/>
  <c r="X38"/>
  <c r="W38"/>
  <c r="V38"/>
  <c r="U38"/>
  <c r="T38"/>
  <c r="S38"/>
  <c r="R38"/>
  <c r="Q38"/>
  <c r="P38"/>
  <c r="O38"/>
  <c r="N38"/>
  <c r="M38"/>
  <c r="L38"/>
  <c r="K38"/>
  <c r="J38"/>
  <c r="I38"/>
  <c r="H38"/>
  <c r="G38"/>
  <c r="A38"/>
  <c r="AE37"/>
  <c r="AD37"/>
  <c r="AC37"/>
  <c r="AB37"/>
  <c r="AA37"/>
  <c r="AF37" s="1"/>
  <c r="Z37"/>
  <c r="Y37"/>
  <c r="X37"/>
  <c r="W37"/>
  <c r="V37"/>
  <c r="U37"/>
  <c r="T37"/>
  <c r="S37"/>
  <c r="R37"/>
  <c r="Q37"/>
  <c r="P37"/>
  <c r="O37"/>
  <c r="N37"/>
  <c r="M37"/>
  <c r="L37"/>
  <c r="K37"/>
  <c r="J37"/>
  <c r="I37"/>
  <c r="H37"/>
  <c r="G37"/>
  <c r="A37"/>
  <c r="AE36"/>
  <c r="AD36"/>
  <c r="AC36"/>
  <c r="AB36"/>
  <c r="AA36"/>
  <c r="AF36" s="1"/>
  <c r="Z36"/>
  <c r="Y36"/>
  <c r="X36"/>
  <c r="W36"/>
  <c r="V36"/>
  <c r="U36"/>
  <c r="T36"/>
  <c r="S36"/>
  <c r="R36"/>
  <c r="Q36"/>
  <c r="P36"/>
  <c r="O36"/>
  <c r="N36"/>
  <c r="M36"/>
  <c r="L36"/>
  <c r="K36"/>
  <c r="J36"/>
  <c r="I36"/>
  <c r="H36"/>
  <c r="G36"/>
  <c r="A36"/>
  <c r="AF35"/>
  <c r="AE35"/>
  <c r="AD35"/>
  <c r="AC35"/>
  <c r="AB35"/>
  <c r="AA35"/>
  <c r="Z35"/>
  <c r="Y35"/>
  <c r="X35"/>
  <c r="W35"/>
  <c r="V35"/>
  <c r="U35"/>
  <c r="T35"/>
  <c r="S35"/>
  <c r="R35"/>
  <c r="Q35"/>
  <c r="P35"/>
  <c r="O35"/>
  <c r="N35"/>
  <c r="M35"/>
  <c r="L35"/>
  <c r="K35"/>
  <c r="J35"/>
  <c r="I35"/>
  <c r="H35"/>
  <c r="G35"/>
  <c r="A35"/>
  <c r="AF34"/>
  <c r="AE34"/>
  <c r="AD34"/>
  <c r="AC34"/>
  <c r="AB34"/>
  <c r="AA34"/>
  <c r="Z34"/>
  <c r="Y34"/>
  <c r="X34"/>
  <c r="W34"/>
  <c r="V34"/>
  <c r="U34"/>
  <c r="T34"/>
  <c r="S34"/>
  <c r="R34"/>
  <c r="Q34"/>
  <c r="P34"/>
  <c r="O34"/>
  <c r="N34"/>
  <c r="M34"/>
  <c r="L34"/>
  <c r="K34"/>
  <c r="J34"/>
  <c r="I34"/>
  <c r="H34"/>
  <c r="G34"/>
  <c r="A34"/>
  <c r="AE33"/>
  <c r="AD33"/>
  <c r="AC33"/>
  <c r="AB33"/>
  <c r="AA33"/>
  <c r="AF33" s="1"/>
  <c r="Z33"/>
  <c r="Y33"/>
  <c r="X33"/>
  <c r="W33"/>
  <c r="V33"/>
  <c r="U33"/>
  <c r="T33"/>
  <c r="S33"/>
  <c r="R33"/>
  <c r="Q33"/>
  <c r="P33"/>
  <c r="O33"/>
  <c r="N33"/>
  <c r="M33"/>
  <c r="L33"/>
  <c r="K33"/>
  <c r="J33"/>
  <c r="I33"/>
  <c r="H33"/>
  <c r="G33"/>
  <c r="A33"/>
  <c r="AF32"/>
  <c r="AE32"/>
  <c r="AD32"/>
  <c r="AC32"/>
  <c r="AB32"/>
  <c r="AA32"/>
  <c r="Z32"/>
  <c r="Y32"/>
  <c r="X32"/>
  <c r="W32"/>
  <c r="V32"/>
  <c r="U32"/>
  <c r="T32"/>
  <c r="S32"/>
  <c r="R32"/>
  <c r="Q32"/>
  <c r="P32"/>
  <c r="O32"/>
  <c r="N32"/>
  <c r="M32"/>
  <c r="L32"/>
  <c r="K32"/>
  <c r="J32"/>
  <c r="I32"/>
  <c r="H32"/>
  <c r="G32"/>
  <c r="A32"/>
  <c r="AF31"/>
  <c r="AE31"/>
  <c r="AD31"/>
  <c r="AC31"/>
  <c r="AB31"/>
  <c r="AA31"/>
  <c r="Z31"/>
  <c r="Y31"/>
  <c r="X31"/>
  <c r="W31"/>
  <c r="V31"/>
  <c r="U31"/>
  <c r="T31"/>
  <c r="S31"/>
  <c r="R31"/>
  <c r="Q31"/>
  <c r="P31"/>
  <c r="O31"/>
  <c r="N31"/>
  <c r="M31"/>
  <c r="L31"/>
  <c r="K31"/>
  <c r="J31"/>
  <c r="I31"/>
  <c r="H31"/>
  <c r="G31"/>
  <c r="A31"/>
  <c r="AF30"/>
  <c r="AE30"/>
  <c r="AD30"/>
  <c r="AC30"/>
  <c r="AB30"/>
  <c r="AA30"/>
  <c r="Z30"/>
  <c r="Y30"/>
  <c r="X30"/>
  <c r="W30"/>
  <c r="V30"/>
  <c r="U30"/>
  <c r="T30"/>
  <c r="S30"/>
  <c r="R30"/>
  <c r="Q30"/>
  <c r="P30"/>
  <c r="O30"/>
  <c r="N30"/>
  <c r="M30"/>
  <c r="L30"/>
  <c r="K30"/>
  <c r="J30"/>
  <c r="I30"/>
  <c r="H30"/>
  <c r="G30"/>
  <c r="AF29"/>
  <c r="AE29"/>
  <c r="AD29"/>
  <c r="AC29"/>
  <c r="AB29"/>
  <c r="AA29"/>
  <c r="Z29"/>
  <c r="Y29"/>
  <c r="X29"/>
  <c r="W29"/>
  <c r="V29"/>
  <c r="U29"/>
  <c r="T29"/>
  <c r="S29"/>
  <c r="R29"/>
  <c r="Q29"/>
  <c r="P29"/>
  <c r="O29"/>
  <c r="N29"/>
  <c r="M29"/>
  <c r="L29"/>
  <c r="K29"/>
  <c r="J29"/>
  <c r="I29"/>
  <c r="H29"/>
  <c r="G29"/>
  <c r="AF28"/>
  <c r="AE28"/>
  <c r="AD28"/>
  <c r="AC28"/>
  <c r="AB28"/>
  <c r="AA28"/>
  <c r="Z28"/>
  <c r="Y28"/>
  <c r="X28"/>
  <c r="W28"/>
  <c r="V28"/>
  <c r="U28"/>
  <c r="T28"/>
  <c r="S28"/>
  <c r="R28"/>
  <c r="Q28"/>
  <c r="P28"/>
  <c r="O28"/>
  <c r="N28"/>
  <c r="M28"/>
  <c r="L28"/>
  <c r="K28"/>
  <c r="J28"/>
  <c r="I28"/>
  <c r="H28"/>
  <c r="G28"/>
  <c r="AE27"/>
  <c r="AD27"/>
  <c r="AC27"/>
  <c r="AB27"/>
  <c r="AA27"/>
  <c r="AF27" s="1"/>
  <c r="Z27"/>
  <c r="Y27"/>
  <c r="X27"/>
  <c r="W27"/>
  <c r="V27"/>
  <c r="U27"/>
  <c r="T27"/>
  <c r="S27"/>
  <c r="R27"/>
  <c r="Q27"/>
  <c r="P27"/>
  <c r="O27"/>
  <c r="N27"/>
  <c r="M27"/>
  <c r="L27"/>
  <c r="K27"/>
  <c r="J27"/>
  <c r="I27"/>
  <c r="H27"/>
  <c r="G27"/>
  <c r="AE26"/>
  <c r="AD26"/>
  <c r="AC26"/>
  <c r="AB26"/>
  <c r="AA26"/>
  <c r="Z26"/>
  <c r="Y26"/>
  <c r="X26"/>
  <c r="W26"/>
  <c r="V26"/>
  <c r="U26"/>
  <c r="T26"/>
  <c r="S26"/>
  <c r="R26"/>
  <c r="Q26"/>
  <c r="P26"/>
  <c r="O26"/>
  <c r="N26"/>
  <c r="M26"/>
  <c r="L26"/>
  <c r="K26"/>
  <c r="J26"/>
  <c r="I26"/>
  <c r="H26"/>
  <c r="G26"/>
  <c r="AE25"/>
  <c r="AD25"/>
  <c r="AC25"/>
  <c r="AB25"/>
  <c r="AA25"/>
  <c r="Z25"/>
  <c r="Y25"/>
  <c r="X25"/>
  <c r="W25"/>
  <c r="V25"/>
  <c r="U25"/>
  <c r="T25"/>
  <c r="S25"/>
  <c r="R25"/>
  <c r="Q25"/>
  <c r="P25"/>
  <c r="O25"/>
  <c r="N25"/>
  <c r="M25"/>
  <c r="L25"/>
  <c r="K25"/>
  <c r="J25"/>
  <c r="I25"/>
  <c r="H25"/>
  <c r="G25"/>
  <c r="AF24"/>
  <c r="AE24"/>
  <c r="AD24"/>
  <c r="AC24"/>
  <c r="AB24"/>
  <c r="AA24"/>
  <c r="Z24"/>
  <c r="Y24"/>
  <c r="X24"/>
  <c r="W24"/>
  <c r="V24"/>
  <c r="U24"/>
  <c r="T24"/>
  <c r="S24"/>
  <c r="R24"/>
  <c r="Q24"/>
  <c r="P24"/>
  <c r="O24"/>
  <c r="N24"/>
  <c r="M24"/>
  <c r="L24"/>
  <c r="K24"/>
  <c r="J24"/>
  <c r="I24"/>
  <c r="H24"/>
  <c r="G24"/>
  <c r="AE23"/>
  <c r="AD23"/>
  <c r="AC23"/>
  <c r="AB23"/>
  <c r="AA23"/>
  <c r="AF23" s="1"/>
  <c r="Z23"/>
  <c r="Y23"/>
  <c r="X23"/>
  <c r="W23"/>
  <c r="V23"/>
  <c r="U23"/>
  <c r="T23"/>
  <c r="S23"/>
  <c r="R23"/>
  <c r="Q23"/>
  <c r="P23"/>
  <c r="O23"/>
  <c r="N23"/>
  <c r="M23"/>
  <c r="L23"/>
  <c r="K23"/>
  <c r="J23"/>
  <c r="I23"/>
  <c r="H23"/>
  <c r="G23"/>
  <c r="AF22"/>
  <c r="AE22"/>
  <c r="AD22"/>
  <c r="AC22"/>
  <c r="AB22"/>
  <c r="AA22"/>
  <c r="Z22"/>
  <c r="Y22"/>
  <c r="X22"/>
  <c r="W22"/>
  <c r="V22"/>
  <c r="U22"/>
  <c r="T22"/>
  <c r="S22"/>
  <c r="R22"/>
  <c r="Q22"/>
  <c r="P22"/>
  <c r="O22"/>
  <c r="N22"/>
  <c r="M22"/>
  <c r="L22"/>
  <c r="K22"/>
  <c r="J22"/>
  <c r="I22"/>
  <c r="H22"/>
  <c r="G22"/>
  <c r="A22"/>
  <c r="AE21"/>
  <c r="AD21"/>
  <c r="AC21"/>
  <c r="AB21"/>
  <c r="AA21"/>
  <c r="Z21"/>
  <c r="Y21"/>
  <c r="X21"/>
  <c r="W21"/>
  <c r="V21"/>
  <c r="U21"/>
  <c r="T21"/>
  <c r="S21"/>
  <c r="R21"/>
  <c r="Q21"/>
  <c r="P21"/>
  <c r="O21"/>
  <c r="N21"/>
  <c r="M21"/>
  <c r="L21"/>
  <c r="K21"/>
  <c r="J21"/>
  <c r="I21"/>
  <c r="H21"/>
  <c r="G21"/>
  <c r="AF20"/>
  <c r="AE20"/>
  <c r="AD20"/>
  <c r="AC20"/>
  <c r="AB20"/>
  <c r="AA20"/>
  <c r="Z20"/>
  <c r="Y20"/>
  <c r="X20"/>
  <c r="W20"/>
  <c r="V20"/>
  <c r="U20"/>
  <c r="T20"/>
  <c r="S20"/>
  <c r="R20"/>
  <c r="Q20"/>
  <c r="P20"/>
  <c r="O20"/>
  <c r="N20"/>
  <c r="M20"/>
  <c r="L20"/>
  <c r="K20"/>
  <c r="J20"/>
  <c r="I20"/>
  <c r="H20"/>
  <c r="G20"/>
  <c r="A20"/>
  <c r="AF19"/>
  <c r="AE19"/>
  <c r="AD19"/>
  <c r="AC19"/>
  <c r="AB19"/>
  <c r="AA19"/>
  <c r="Z19"/>
  <c r="Y19"/>
  <c r="X19"/>
  <c r="W19"/>
  <c r="V19"/>
  <c r="U19"/>
  <c r="T19"/>
  <c r="S19"/>
  <c r="R19"/>
  <c r="Q19"/>
  <c r="P19"/>
  <c r="O19"/>
  <c r="N19"/>
  <c r="M19"/>
  <c r="L19"/>
  <c r="K19"/>
  <c r="J19"/>
  <c r="I19"/>
  <c r="H19"/>
  <c r="G19"/>
  <c r="A19"/>
  <c r="AE18"/>
  <c r="AD18"/>
  <c r="AC18"/>
  <c r="AB18"/>
  <c r="AA18"/>
  <c r="AF18" s="1"/>
  <c r="Z18"/>
  <c r="Y18"/>
  <c r="X18"/>
  <c r="W18"/>
  <c r="V18"/>
  <c r="U18"/>
  <c r="T18"/>
  <c r="S18"/>
  <c r="R18"/>
  <c r="Q18"/>
  <c r="P18"/>
  <c r="O18"/>
  <c r="N18"/>
  <c r="M18"/>
  <c r="L18"/>
  <c r="K18"/>
  <c r="J18"/>
  <c r="I18"/>
  <c r="H18"/>
  <c r="G18"/>
  <c r="A18"/>
  <c r="AF17"/>
  <c r="AE17"/>
  <c r="AD17"/>
  <c r="AC17"/>
  <c r="AB17"/>
  <c r="AA17"/>
  <c r="Z17"/>
  <c r="Y17"/>
  <c r="X17"/>
  <c r="W17"/>
  <c r="V17"/>
  <c r="U17"/>
  <c r="T17"/>
  <c r="S17"/>
  <c r="R17"/>
  <c r="Q17"/>
  <c r="P17"/>
  <c r="O17"/>
  <c r="N17"/>
  <c r="M17"/>
  <c r="L17"/>
  <c r="K17"/>
  <c r="J17"/>
  <c r="I17"/>
  <c r="H17"/>
  <c r="G17"/>
  <c r="AF16"/>
  <c r="AE16"/>
  <c r="AD16"/>
  <c r="AC16"/>
  <c r="AB16"/>
  <c r="AA16"/>
  <c r="Z16"/>
  <c r="Y16"/>
  <c r="X16"/>
  <c r="W16"/>
  <c r="V16"/>
  <c r="U16"/>
  <c r="T16"/>
  <c r="S16"/>
  <c r="R16"/>
  <c r="Q16"/>
  <c r="P16"/>
  <c r="O16"/>
  <c r="N16"/>
  <c r="M16"/>
  <c r="L16"/>
  <c r="K16"/>
  <c r="J16"/>
  <c r="I16"/>
  <c r="H16"/>
  <c r="G16"/>
  <c r="A16"/>
  <c r="AE15"/>
  <c r="AD15"/>
  <c r="AC15"/>
  <c r="AB15"/>
  <c r="AA15"/>
  <c r="AF15" s="1"/>
  <c r="Z15"/>
  <c r="Y15"/>
  <c r="X15"/>
  <c r="W15"/>
  <c r="V15"/>
  <c r="U15"/>
  <c r="T15"/>
  <c r="S15"/>
  <c r="R15"/>
  <c r="Q15"/>
  <c r="P15"/>
  <c r="O15"/>
  <c r="N15"/>
  <c r="M15"/>
  <c r="L15"/>
  <c r="K15"/>
  <c r="J15"/>
  <c r="I15"/>
  <c r="H15"/>
  <c r="G15"/>
  <c r="A15"/>
  <c r="AF14"/>
  <c r="AE14"/>
  <c r="AD14"/>
  <c r="AC14"/>
  <c r="AB14"/>
  <c r="AA14"/>
  <c r="Z14"/>
  <c r="Y14"/>
  <c r="X14"/>
  <c r="W14"/>
  <c r="V14"/>
  <c r="U14"/>
  <c r="T14"/>
  <c r="S14"/>
  <c r="R14"/>
  <c r="Q14"/>
  <c r="P14"/>
  <c r="O14"/>
  <c r="N14"/>
  <c r="M14"/>
  <c r="L14"/>
  <c r="K14"/>
  <c r="J14"/>
  <c r="I14"/>
  <c r="H14"/>
  <c r="G14"/>
  <c r="A14"/>
  <c r="AA13"/>
  <c r="V13"/>
  <c r="Q13"/>
  <c r="L13"/>
  <c r="G13"/>
  <c r="B13"/>
  <c r="B107" l="1"/>
  <c r="B104"/>
  <c r="B29"/>
  <c r="B26"/>
  <c r="B23"/>
  <c r="B16"/>
  <c r="B15"/>
  <c r="B14"/>
  <c r="F1"/>
  <c r="B1"/>
  <c r="B113"/>
  <c r="B112"/>
  <c r="B111"/>
  <c r="B110"/>
  <c r="B106"/>
  <c r="B97"/>
  <c r="B96"/>
  <c r="B95"/>
  <c r="B94"/>
  <c r="B93"/>
  <c r="B92"/>
  <c r="B91"/>
  <c r="B90"/>
  <c r="B88"/>
  <c r="B87"/>
  <c r="B86"/>
  <c r="B85"/>
  <c r="B84"/>
  <c r="B83"/>
  <c r="B82"/>
  <c r="B81"/>
  <c r="B80"/>
  <c r="B79"/>
  <c r="B78"/>
  <c r="B77"/>
  <c r="B76"/>
  <c r="B75"/>
  <c r="B74"/>
  <c r="B72"/>
  <c r="B71"/>
  <c r="B70"/>
  <c r="B69"/>
  <c r="B68"/>
  <c r="B67"/>
  <c r="B66"/>
  <c r="B65"/>
  <c r="B64"/>
  <c r="B63"/>
  <c r="B62"/>
  <c r="B61"/>
  <c r="B60"/>
  <c r="B59"/>
  <c r="B58"/>
  <c r="B57"/>
  <c r="B56"/>
  <c r="B55"/>
  <c r="B53"/>
  <c r="B52"/>
  <c r="B51"/>
  <c r="B50"/>
  <c r="B49"/>
  <c r="B48"/>
  <c r="B28"/>
  <c r="B22"/>
  <c r="B17"/>
  <c r="B89"/>
  <c r="B99"/>
  <c r="B108"/>
  <c r="E1"/>
  <c r="B18"/>
  <c r="B21"/>
  <c r="B31"/>
  <c r="B33"/>
  <c r="B35"/>
  <c r="B37"/>
  <c r="B39"/>
  <c r="B41"/>
  <c r="B43"/>
  <c r="B45"/>
  <c r="B54"/>
  <c r="B73"/>
  <c r="B105"/>
  <c r="D1"/>
  <c r="B19"/>
  <c r="B25"/>
  <c r="B47"/>
  <c r="B100"/>
  <c r="C1"/>
  <c r="B20"/>
  <c r="B24"/>
  <c r="B27"/>
  <c r="B30"/>
  <c r="B32"/>
  <c r="B34"/>
  <c r="B36"/>
  <c r="B38"/>
  <c r="B40"/>
  <c r="B42"/>
  <c r="B44"/>
  <c r="B46"/>
  <c r="B101"/>
  <c r="B103"/>
  <c r="E113" l="1"/>
  <c r="E112"/>
  <c r="E111"/>
  <c r="E110"/>
  <c r="E106"/>
  <c r="E102"/>
  <c r="E98"/>
  <c r="E97"/>
  <c r="E96"/>
  <c r="E95"/>
  <c r="E94"/>
  <c r="E93"/>
  <c r="E92"/>
  <c r="E91"/>
  <c r="E90"/>
  <c r="E88"/>
  <c r="E87"/>
  <c r="E86"/>
  <c r="E85"/>
  <c r="E84"/>
  <c r="E83"/>
  <c r="E82"/>
  <c r="E81"/>
  <c r="E80"/>
  <c r="E79"/>
  <c r="E78"/>
  <c r="E77"/>
  <c r="E76"/>
  <c r="E75"/>
  <c r="E74"/>
  <c r="E72"/>
  <c r="E71"/>
  <c r="E70"/>
  <c r="E69"/>
  <c r="E68"/>
  <c r="E67"/>
  <c r="E66"/>
  <c r="E65"/>
  <c r="E64"/>
  <c r="E63"/>
  <c r="E62"/>
  <c r="E61"/>
  <c r="E60"/>
  <c r="E59"/>
  <c r="E58"/>
  <c r="E57"/>
  <c r="E56"/>
  <c r="E55"/>
  <c r="E53"/>
  <c r="E52"/>
  <c r="E51"/>
  <c r="E50"/>
  <c r="E49"/>
  <c r="E48"/>
  <c r="E28"/>
  <c r="E22"/>
  <c r="E105"/>
  <c r="E47"/>
  <c r="E27"/>
  <c r="E25"/>
  <c r="E108"/>
  <c r="E107"/>
  <c r="E104"/>
  <c r="E99"/>
  <c r="E89"/>
  <c r="E21"/>
  <c r="E18"/>
  <c r="E16"/>
  <c r="E14"/>
  <c r="E103"/>
  <c r="E101"/>
  <c r="E46"/>
  <c r="E44"/>
  <c r="E42"/>
  <c r="E40"/>
  <c r="E38"/>
  <c r="E36"/>
  <c r="E34"/>
  <c r="E32"/>
  <c r="E30"/>
  <c r="E29"/>
  <c r="E24"/>
  <c r="E23"/>
  <c r="E17"/>
  <c r="E109"/>
  <c r="E26"/>
  <c r="E20"/>
  <c r="E15"/>
  <c r="E73"/>
  <c r="E54"/>
  <c r="E45"/>
  <c r="E43"/>
  <c r="E41"/>
  <c r="E39"/>
  <c r="E37"/>
  <c r="E35"/>
  <c r="E33"/>
  <c r="E31"/>
  <c r="E19"/>
  <c r="D105"/>
  <c r="D47"/>
  <c r="D27"/>
  <c r="D25"/>
  <c r="D21"/>
  <c r="D109"/>
  <c r="D108"/>
  <c r="D103"/>
  <c r="D101"/>
  <c r="D99"/>
  <c r="D89"/>
  <c r="D73"/>
  <c r="D54"/>
  <c r="D46"/>
  <c r="D45"/>
  <c r="D44"/>
  <c r="D43"/>
  <c r="D42"/>
  <c r="D41"/>
  <c r="D40"/>
  <c r="D39"/>
  <c r="D38"/>
  <c r="D37"/>
  <c r="D36"/>
  <c r="D35"/>
  <c r="D34"/>
  <c r="D33"/>
  <c r="D32"/>
  <c r="D31"/>
  <c r="D30"/>
  <c r="D24"/>
  <c r="D112"/>
  <c r="D106"/>
  <c r="D94"/>
  <c r="D90"/>
  <c r="D87"/>
  <c r="D83"/>
  <c r="D79"/>
  <c r="D75"/>
  <c r="D72"/>
  <c r="D68"/>
  <c r="D64"/>
  <c r="D60"/>
  <c r="D56"/>
  <c r="D53"/>
  <c r="D49"/>
  <c r="D29"/>
  <c r="D23"/>
  <c r="D17"/>
  <c r="D113"/>
  <c r="D98"/>
  <c r="D95"/>
  <c r="D91"/>
  <c r="D88"/>
  <c r="D84"/>
  <c r="D80"/>
  <c r="D76"/>
  <c r="D69"/>
  <c r="D65"/>
  <c r="D61"/>
  <c r="D57"/>
  <c r="D50"/>
  <c r="D28"/>
  <c r="D26"/>
  <c r="D22"/>
  <c r="D20"/>
  <c r="D15"/>
  <c r="D110"/>
  <c r="D102"/>
  <c r="D96"/>
  <c r="D92"/>
  <c r="D85"/>
  <c r="D81"/>
  <c r="D77"/>
  <c r="D70"/>
  <c r="D66"/>
  <c r="D62"/>
  <c r="D58"/>
  <c r="D51"/>
  <c r="D19"/>
  <c r="D111"/>
  <c r="D107"/>
  <c r="D104"/>
  <c r="D97"/>
  <c r="D93"/>
  <c r="D86"/>
  <c r="D82"/>
  <c r="D78"/>
  <c r="D74"/>
  <c r="D71"/>
  <c r="D67"/>
  <c r="D63"/>
  <c r="D59"/>
  <c r="D55"/>
  <c r="D52"/>
  <c r="D48"/>
  <c r="D18"/>
  <c r="D16"/>
  <c r="D14"/>
  <c r="F107"/>
  <c r="F104"/>
  <c r="F100"/>
  <c r="F29"/>
  <c r="F26"/>
  <c r="F23"/>
  <c r="F16"/>
  <c r="F15"/>
  <c r="F14"/>
  <c r="F113"/>
  <c r="F112"/>
  <c r="F111"/>
  <c r="F110"/>
  <c r="F106"/>
  <c r="F102"/>
  <c r="F98"/>
  <c r="F97"/>
  <c r="F96"/>
  <c r="F95"/>
  <c r="F94"/>
  <c r="F93"/>
  <c r="F92"/>
  <c r="F91"/>
  <c r="F90"/>
  <c r="F88"/>
  <c r="F87"/>
  <c r="F86"/>
  <c r="F85"/>
  <c r="F84"/>
  <c r="F83"/>
  <c r="F82"/>
  <c r="F81"/>
  <c r="F80"/>
  <c r="F79"/>
  <c r="F78"/>
  <c r="F77"/>
  <c r="F76"/>
  <c r="F75"/>
  <c r="F74"/>
  <c r="F72"/>
  <c r="F71"/>
  <c r="F70"/>
  <c r="F69"/>
  <c r="F68"/>
  <c r="F67"/>
  <c r="F66"/>
  <c r="F65"/>
  <c r="F64"/>
  <c r="F63"/>
  <c r="F62"/>
  <c r="F61"/>
  <c r="F60"/>
  <c r="F59"/>
  <c r="F58"/>
  <c r="F57"/>
  <c r="F56"/>
  <c r="F55"/>
  <c r="F53"/>
  <c r="F52"/>
  <c r="F51"/>
  <c r="F50"/>
  <c r="F49"/>
  <c r="F48"/>
  <c r="F28"/>
  <c r="F22"/>
  <c r="F105"/>
  <c r="F73"/>
  <c r="F54"/>
  <c r="F45"/>
  <c r="F43"/>
  <c r="F41"/>
  <c r="F39"/>
  <c r="F37"/>
  <c r="F35"/>
  <c r="F33"/>
  <c r="F31"/>
  <c r="F19"/>
  <c r="F108"/>
  <c r="F99"/>
  <c r="F89"/>
  <c r="F21"/>
  <c r="F18"/>
  <c r="F103"/>
  <c r="F101"/>
  <c r="F46"/>
  <c r="F44"/>
  <c r="F42"/>
  <c r="F40"/>
  <c r="F38"/>
  <c r="F36"/>
  <c r="F34"/>
  <c r="F32"/>
  <c r="F30"/>
  <c r="F27"/>
  <c r="F24"/>
  <c r="F17"/>
  <c r="F109"/>
  <c r="F47"/>
  <c r="F25"/>
  <c r="F20"/>
  <c r="C109"/>
  <c r="C108"/>
  <c r="C103"/>
  <c r="C101"/>
  <c r="C99"/>
  <c r="C89"/>
  <c r="C73"/>
  <c r="C54"/>
  <c r="C46"/>
  <c r="C45"/>
  <c r="C44"/>
  <c r="C43"/>
  <c r="C42"/>
  <c r="C41"/>
  <c r="C40"/>
  <c r="C39"/>
  <c r="C38"/>
  <c r="C37"/>
  <c r="C36"/>
  <c r="C35"/>
  <c r="C34"/>
  <c r="C33"/>
  <c r="C32"/>
  <c r="C31"/>
  <c r="C30"/>
  <c r="C24"/>
  <c r="C20"/>
  <c r="C19"/>
  <c r="C18"/>
  <c r="C17"/>
  <c r="C107"/>
  <c r="C104"/>
  <c r="C29"/>
  <c r="C26"/>
  <c r="C23"/>
  <c r="C113"/>
  <c r="C98"/>
  <c r="C95"/>
  <c r="C91"/>
  <c r="C88"/>
  <c r="C84"/>
  <c r="C80"/>
  <c r="C76"/>
  <c r="C69"/>
  <c r="C65"/>
  <c r="C61"/>
  <c r="C57"/>
  <c r="C50"/>
  <c r="C28"/>
  <c r="C22"/>
  <c r="C15"/>
  <c r="C110"/>
  <c r="C102"/>
  <c r="C96"/>
  <c r="C92"/>
  <c r="C85"/>
  <c r="C81"/>
  <c r="C77"/>
  <c r="C70"/>
  <c r="C66"/>
  <c r="C62"/>
  <c r="C58"/>
  <c r="C51"/>
  <c r="C27"/>
  <c r="C111"/>
  <c r="C97"/>
  <c r="C93"/>
  <c r="C86"/>
  <c r="C82"/>
  <c r="C78"/>
  <c r="C74"/>
  <c r="C71"/>
  <c r="C67"/>
  <c r="C63"/>
  <c r="C59"/>
  <c r="C55"/>
  <c r="C52"/>
  <c r="C48"/>
  <c r="C47"/>
  <c r="C25"/>
  <c r="C16"/>
  <c r="C14"/>
  <c r="C112"/>
  <c r="C106"/>
  <c r="C105"/>
  <c r="C94"/>
  <c r="C90"/>
  <c r="C87"/>
  <c r="C83"/>
  <c r="C79"/>
  <c r="C75"/>
  <c r="C72"/>
  <c r="C68"/>
  <c r="C64"/>
  <c r="C60"/>
  <c r="C56"/>
  <c r="C53"/>
  <c r="C49"/>
  <c r="C21"/>
</calcChain>
</file>

<file path=xl/sharedStrings.xml><?xml version="1.0" encoding="utf-8"?>
<sst xmlns="http://schemas.openxmlformats.org/spreadsheetml/2006/main" count="177" uniqueCount="80">
  <si>
    <t># of estimates</t>
  </si>
  <si>
    <t>High</t>
  </si>
  <si>
    <t>Low</t>
  </si>
  <si>
    <t>SD</t>
  </si>
  <si>
    <t>SD in %
of Avg</t>
  </si>
  <si>
    <t>CAGR
10-15</t>
  </si>
  <si>
    <t>DE</t>
  </si>
  <si>
    <t>Mobile Service revs</t>
  </si>
  <si>
    <t>Mobile Contract Net Adds Germany ['000]</t>
  </si>
  <si>
    <t xml:space="preserve">Mobile Serv Rev Market yoy </t>
  </si>
  <si>
    <t>PSTN Line Losses ['000]</t>
  </si>
  <si>
    <t>DSL retail Net Adds ['000]</t>
  </si>
  <si>
    <t>Broadband Net Adds total market ['000]</t>
  </si>
  <si>
    <t>Fibre Customers</t>
  </si>
  <si>
    <t>TV Customer</t>
  </si>
  <si>
    <t>USA (gross revs in €)</t>
  </si>
  <si>
    <t>Gross revs in $</t>
  </si>
  <si>
    <t>Service revs in €</t>
  </si>
  <si>
    <t>Service revs in $</t>
  </si>
  <si>
    <t>ARPU [$]</t>
  </si>
  <si>
    <t xml:space="preserve">Net Adds: Branded Contract  ['000]                                               </t>
  </si>
  <si>
    <t xml:space="preserve">Net Adds: Branded Prepayed ['000]                                               </t>
  </si>
  <si>
    <t>Net Adds: Total ['000]</t>
  </si>
  <si>
    <t>FX-Rate: 1 Euro for ...</t>
  </si>
  <si>
    <t>EU</t>
  </si>
  <si>
    <t>Netherland</t>
  </si>
  <si>
    <t>Poland</t>
  </si>
  <si>
    <t>Czechs</t>
  </si>
  <si>
    <t>Austria</t>
  </si>
  <si>
    <t>Greece</t>
  </si>
  <si>
    <t>Hungary</t>
  </si>
  <si>
    <t>Slovakia</t>
  </si>
  <si>
    <t>Croatia</t>
  </si>
  <si>
    <t>Romania</t>
  </si>
  <si>
    <t>T-Systems</t>
  </si>
  <si>
    <t>GHS</t>
  </si>
  <si>
    <t>Reconciliation</t>
  </si>
  <si>
    <t>Group revenues</t>
  </si>
  <si>
    <t/>
  </si>
  <si>
    <t>Net Revenues</t>
  </si>
  <si>
    <t>USA</t>
  </si>
  <si>
    <t>Adj. EBITDA</t>
  </si>
  <si>
    <t xml:space="preserve">     USA $</t>
  </si>
  <si>
    <t>Adj. Group EBITDA</t>
  </si>
  <si>
    <t>Adj. EBITDA-Margin</t>
  </si>
  <si>
    <t>Adj. Group EBITDA-Margin</t>
  </si>
  <si>
    <t>Cash Capex</t>
  </si>
  <si>
    <t>Group Cash Capex</t>
  </si>
  <si>
    <t>FCF before div.</t>
  </si>
  <si>
    <t>Dividend per Share €</t>
  </si>
  <si>
    <t>Net Financial Debt</t>
  </si>
  <si>
    <t>UK JV Everything Everywhere (GBP, 100%)</t>
  </si>
  <si>
    <t>Service rev</t>
  </si>
  <si>
    <t>Contract net-adds</t>
  </si>
  <si>
    <t>EBITDA (biannual reporting: H1/H2)</t>
  </si>
  <si>
    <t>Cash Capex (biannual reporting: H1/H2)</t>
  </si>
  <si>
    <t>Adj. D&amp;A</t>
  </si>
  <si>
    <t>Adj. Group EBIT</t>
  </si>
  <si>
    <t>Adj. Net income</t>
  </si>
  <si>
    <t>Net Income (reported)</t>
  </si>
  <si>
    <t>Excluding PCS</t>
  </si>
  <si>
    <t>Gross Revs [€ million]</t>
  </si>
  <si>
    <t>USA (excl PCS FY)</t>
  </si>
  <si>
    <t>$ (excl PCS FY)</t>
  </si>
  <si>
    <t>Net Revs [€ million]</t>
  </si>
  <si>
    <t>Group revs (excl PCS FY)</t>
  </si>
  <si>
    <t>Adj. EBITDA [million €]</t>
  </si>
  <si>
    <t>Adj. Group EBITDA (excl PCS FY)</t>
  </si>
  <si>
    <t xml:space="preserve">    $ (excl PCS FY)</t>
  </si>
  <si>
    <t>Group Cash Capex (excl PCS FY)</t>
  </si>
  <si>
    <t>Net income adj. (excl PCS FY)</t>
  </si>
  <si>
    <t>Net income reported (excl PCS FY)</t>
  </si>
  <si>
    <t>FCF before div. (excluding PCS)</t>
  </si>
  <si>
    <t>Disclaimer</t>
  </si>
  <si>
    <t xml:space="preserve">This document has been issued by Deutsche Telekom AG for information purposes only and is not intended to constitute investment advice. It is based on estimates and forecasts of various analysts regarding our revenues, earnings and business developments. </t>
  </si>
  <si>
    <t>Such estimates and forecasts cannot be independently verified by reason of the subjective character. Deutsche Telekom gives no guarantee, representation or warranty and is not responsible or liable as to its accuracy and completeness.</t>
  </si>
  <si>
    <t>Haftungsausschluss</t>
  </si>
  <si>
    <t xml:space="preserve">Dieses Dokument wurde von der Deutschen Telekom AG ausschließlich zu Informationszwecken erstellt und dient keinesfalls der Anlageberatung. Es beruht auf der Bewertung der bisherigen und Einschätzung der zukünftigen Umsatz-, Gewinn- und </t>
  </si>
  <si>
    <t xml:space="preserve">Geschäftsentwicklung durch verschiedene Börsenanalysten. Die Bewertungen und Einschätzungen sind wegen ihres subjektiven Charakters einer unabhängigen Verifizierung nicht zugänglich. Trotz sorgfältiger Prüfung kann die Deutsche Telekom AG keine Garantie, </t>
  </si>
  <si>
    <t>Zusicherung oder Gewährleistung für die Vollständigkeit und Richtigkeit abgeben; eine Verantwortlichkeit und Haftung ist folglich insoweit ausgeschlossen.</t>
  </si>
</sst>
</file>

<file path=xl/styles.xml><?xml version="1.0" encoding="utf-8"?>
<styleSheet xmlns="http://schemas.openxmlformats.org/spreadsheetml/2006/main">
  <numFmts count="9">
    <numFmt numFmtId="164" formatCode="0.0%"/>
    <numFmt numFmtId="165" formatCode="0.000"/>
    <numFmt numFmtId="166" formatCode="#,##0,;\-#,##0,"/>
    <numFmt numFmtId="167" formatCode="_-* #,##0\ _P_t_s_-;\-* #,##0\ _P_t_s_-;_-* &quot;-&quot;\ _P_t_s_-;_-@_-"/>
    <numFmt numFmtId="168" formatCode="_-* #,##0.00\ [$€]_-;\-* #,##0.00\ [$€]_-;_-* &quot;-&quot;??\ [$€]_-;_-@_-"/>
    <numFmt numFmtId="169" formatCode="#,##0.0_);\(#,##0.0\)"/>
    <numFmt numFmtId="170" formatCode="&quot;$&quot;#,##0.00_);[Red]\(&quot;$&quot;#,##0.00\)"/>
    <numFmt numFmtId="171" formatCode="#,##0.0\ \P;[Red]\-#,##0.0\ \P"/>
    <numFmt numFmtId="172" formatCode="#,##0_);[Red]\-#,##0_);0_);@_)"/>
  </numFmts>
  <fonts count="56">
    <font>
      <sz val="11"/>
      <color theme="1"/>
      <name val="Calibri"/>
      <family val="2"/>
      <scheme val="minor"/>
    </font>
    <font>
      <sz val="10"/>
      <name val="Arial"/>
      <family val="2"/>
    </font>
    <font>
      <b/>
      <sz val="13"/>
      <name val="Arial"/>
      <family val="2"/>
    </font>
    <font>
      <b/>
      <sz val="11"/>
      <name val="Arial"/>
      <family val="2"/>
    </font>
    <font>
      <b/>
      <sz val="12"/>
      <color indexed="8"/>
      <name val="Arial"/>
      <family val="2"/>
    </font>
    <font>
      <b/>
      <sz val="30"/>
      <color indexed="8"/>
      <name val="Arial"/>
      <family val="2"/>
    </font>
    <font>
      <b/>
      <sz val="10"/>
      <color indexed="8"/>
      <name val="Arial"/>
      <family val="2"/>
    </font>
    <font>
      <b/>
      <sz val="10"/>
      <name val="Arial"/>
      <family val="2"/>
    </font>
    <font>
      <sz val="10"/>
      <color indexed="8"/>
      <name val="MS Sans Serif"/>
      <family val="2"/>
    </font>
    <font>
      <b/>
      <sz val="11"/>
      <color indexed="18"/>
      <name val="Arial"/>
      <family val="2"/>
    </font>
    <font>
      <b/>
      <sz val="10"/>
      <color indexed="9"/>
      <name val="Arial"/>
      <family val="2"/>
    </font>
    <font>
      <b/>
      <i/>
      <sz val="10"/>
      <name val="Arial"/>
      <family val="2"/>
    </font>
    <font>
      <i/>
      <sz val="10"/>
      <name val="Arial"/>
      <family val="2"/>
    </font>
    <font>
      <b/>
      <sz val="12"/>
      <name val="Arial"/>
      <family val="2"/>
    </font>
    <font>
      <sz val="12"/>
      <name val="Arial"/>
      <family val="2"/>
    </font>
    <font>
      <u/>
      <sz val="10"/>
      <color indexed="12"/>
      <name val="Arial"/>
      <family val="2"/>
    </font>
    <font>
      <sz val="13"/>
      <name val="Arial"/>
      <family val="2"/>
    </font>
    <font>
      <sz val="10"/>
      <name val="Arial"/>
    </font>
    <font>
      <sz val="11"/>
      <color indexed="8"/>
      <name val="Calibri"/>
      <family val="2"/>
    </font>
    <font>
      <sz val="11"/>
      <color indexed="9"/>
      <name val="Calibri"/>
      <family val="2"/>
    </font>
    <font>
      <sz val="10"/>
      <name val="Helv"/>
    </font>
    <font>
      <sz val="8"/>
      <name val="Times New Roman"/>
      <family val="1"/>
    </font>
    <font>
      <sz val="11"/>
      <color indexed="20"/>
      <name val="Calibri"/>
      <family val="2"/>
    </font>
    <font>
      <b/>
      <sz val="11"/>
      <color indexed="52"/>
      <name val="Calibri"/>
      <family val="2"/>
    </font>
    <font>
      <b/>
      <sz val="10"/>
      <name val="Helv"/>
    </font>
    <font>
      <b/>
      <sz val="11"/>
      <color indexed="9"/>
      <name val="Calibri"/>
      <family val="2"/>
    </font>
    <font>
      <b/>
      <sz val="10"/>
      <name val="Times New Roman"/>
      <family val="1"/>
    </font>
    <font>
      <sz val="8"/>
      <name val="Univers 47 CondensedLight"/>
      <family val="2"/>
    </font>
    <font>
      <sz val="9"/>
      <name val="Univers 47 CondensedLight"/>
      <family val="2"/>
    </font>
    <font>
      <sz val="1"/>
      <color indexed="8"/>
      <name val="Courier"/>
      <family val="3"/>
    </font>
    <font>
      <b/>
      <sz val="1"/>
      <color indexed="8"/>
      <name val="Courier"/>
      <family val="3"/>
    </font>
    <font>
      <i/>
      <sz val="11"/>
      <color indexed="23"/>
      <name val="Calibri"/>
      <family val="2"/>
    </font>
    <font>
      <i/>
      <sz val="6"/>
      <name val="Times New Roman"/>
      <family val="1"/>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sz val="12"/>
      <name val="Helv"/>
    </font>
    <font>
      <sz val="11"/>
      <color indexed="52"/>
      <name val="Calibri"/>
      <family val="2"/>
    </font>
    <font>
      <sz val="10"/>
      <name val="MS Sans Serif"/>
      <family val="2"/>
    </font>
    <font>
      <sz val="12"/>
      <name val="Times New Roman"/>
      <family val="1"/>
    </font>
    <font>
      <sz val="10"/>
      <name val="Geneva"/>
    </font>
    <font>
      <sz val="10.5"/>
      <name val="Frutiger 45 Light"/>
    </font>
    <font>
      <sz val="9"/>
      <name val="Times New Roman"/>
      <family val="1"/>
    </font>
    <font>
      <sz val="9"/>
      <name val="Arial"/>
      <family val="2"/>
    </font>
    <font>
      <b/>
      <sz val="10"/>
      <color indexed="39"/>
      <name val="Arial"/>
      <family val="2"/>
    </font>
    <font>
      <b/>
      <sz val="10"/>
      <color indexed="8"/>
      <name val="Tele-GroteskNor"/>
    </font>
    <font>
      <sz val="10"/>
      <color indexed="8"/>
      <name val="Arial"/>
      <family val="2"/>
    </font>
    <font>
      <sz val="10"/>
      <color indexed="8"/>
      <name val="Tele-GroteskNor"/>
    </font>
    <font>
      <sz val="10"/>
      <color indexed="39"/>
      <name val="Arial"/>
      <family val="2"/>
    </font>
    <font>
      <b/>
      <sz val="19"/>
      <name val="Tele-GroteskNor"/>
    </font>
    <font>
      <sz val="10"/>
      <color indexed="10"/>
      <name val="Arial"/>
      <family val="2"/>
    </font>
    <font>
      <sz val="10"/>
      <name val="KPN Arial"/>
    </font>
    <font>
      <b/>
      <sz val="14"/>
      <name val="Arial"/>
      <family val="2"/>
    </font>
    <font>
      <sz val="11"/>
      <color indexed="10"/>
      <name val="Calibri"/>
      <family val="2"/>
    </font>
  </fonts>
  <fills count="45">
    <fill>
      <patternFill patternType="none"/>
    </fill>
    <fill>
      <patternFill patternType="gray125"/>
    </fill>
    <fill>
      <patternFill patternType="solid">
        <fgColor indexed="33"/>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63"/>
        <bgColor indexed="64"/>
      </patternFill>
    </fill>
    <fill>
      <patternFill patternType="solid">
        <fgColor indexed="18"/>
        <bgColor indexed="64"/>
      </patternFill>
    </fill>
    <fill>
      <patternFill patternType="solid">
        <fgColor indexed="13"/>
        <bgColor indexed="64"/>
      </patternFill>
    </fill>
    <fill>
      <patternFill patternType="solid">
        <fgColor indexed="5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gray0625">
        <fgColor indexed="15"/>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26"/>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40"/>
      </patternFill>
    </fill>
    <fill>
      <patternFill patternType="solid">
        <fgColor indexed="9"/>
        <bgColor indexed="64"/>
      </patternFill>
    </fill>
  </fills>
  <borders count="39">
    <border>
      <left/>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n">
        <color indexed="64"/>
      </left>
      <right/>
      <top style="thick">
        <color indexed="64"/>
      </top>
      <bottom/>
      <diagonal/>
    </border>
    <border>
      <left style="thick">
        <color indexed="64"/>
      </left>
      <right style="thick">
        <color indexed="64"/>
      </right>
      <top style="thick">
        <color indexed="64"/>
      </top>
      <bottom/>
      <diagonal/>
    </border>
    <border>
      <left style="thick">
        <color indexed="64"/>
      </left>
      <right/>
      <top/>
      <bottom/>
      <diagonal/>
    </border>
    <border>
      <left style="thin">
        <color indexed="64"/>
      </left>
      <right/>
      <top/>
      <bottom/>
      <diagonal/>
    </border>
    <border>
      <left/>
      <right style="thin">
        <color indexed="64"/>
      </right>
      <top/>
      <bottom/>
      <diagonal/>
    </border>
    <border>
      <left style="thick">
        <color indexed="64"/>
      </left>
      <right style="thick">
        <color indexed="64"/>
      </right>
      <top/>
      <bottom/>
      <diagonal/>
    </border>
    <border>
      <left/>
      <right style="thick">
        <color indexed="64"/>
      </right>
      <top/>
      <bottom/>
      <diagonal/>
    </border>
    <border>
      <left style="thick">
        <color indexed="64"/>
      </left>
      <right style="thin">
        <color indexed="64"/>
      </right>
      <top/>
      <bottom/>
      <diagonal/>
    </border>
    <border>
      <left style="thick">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ck">
        <color indexed="64"/>
      </right>
      <top style="thin">
        <color indexed="64"/>
      </top>
      <bottom/>
      <diagonal/>
    </border>
    <border>
      <left style="thick">
        <color indexed="64"/>
      </left>
      <right/>
      <top/>
      <bottom style="thin">
        <color indexed="64"/>
      </bottom>
      <diagonal/>
    </border>
    <border>
      <left style="thick">
        <color indexed="64"/>
      </left>
      <right style="thick">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style="hair">
        <color indexed="64"/>
      </left>
      <right/>
      <top/>
      <bottom/>
      <diagonal/>
    </border>
    <border>
      <left/>
      <right style="medium">
        <color indexed="64"/>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double">
        <color indexed="64"/>
      </bottom>
      <diagonal/>
    </border>
  </borders>
  <cellStyleXfs count="143">
    <xf numFmtId="0" fontId="0" fillId="0" borderId="0"/>
    <xf numFmtId="0" fontId="1" fillId="0" borderId="0"/>
    <xf numFmtId="9" fontId="1" fillId="0" borderId="0" applyFont="0" applyFill="0" applyBorder="0" applyAlignment="0" applyProtection="0"/>
    <xf numFmtId="0" fontId="8" fillId="0" borderId="0" applyNumberFormat="0" applyFont="0" applyFill="0" applyBorder="0" applyAlignment="0" applyProtection="0"/>
    <xf numFmtId="0" fontId="15" fillId="0" borderId="0" applyNumberFormat="0" applyFill="0" applyBorder="0" applyAlignment="0" applyProtection="0">
      <alignment vertical="top"/>
      <protection locked="0"/>
    </xf>
    <xf numFmtId="0" fontId="1" fillId="0" borderId="0"/>
    <xf numFmtId="0" fontId="17" fillId="11" borderId="24" applyNumberFormat="0">
      <alignment horizontal="left" vertical="center"/>
    </xf>
    <xf numFmtId="0" fontId="1" fillId="0" borderId="0"/>
    <xf numFmtId="0" fontId="17" fillId="0" borderId="0"/>
    <xf numFmtId="0" fontId="17" fillId="0" borderId="0"/>
    <xf numFmtId="0" fontId="1" fillId="0" borderId="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9" fillId="22"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0" fillId="0" borderId="0">
      <protection locked="0"/>
    </xf>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9" borderId="0" applyNumberFormat="0" applyBorder="0" applyAlignment="0" applyProtection="0"/>
    <xf numFmtId="0" fontId="21" fillId="0" borderId="0">
      <alignment horizontal="center" wrapText="1"/>
      <protection locked="0"/>
    </xf>
    <xf numFmtId="166" fontId="17" fillId="0" borderId="0" applyFont="0" applyFill="0" applyBorder="0" applyAlignment="0" applyProtection="0"/>
    <xf numFmtId="0" fontId="22" fillId="13" borderId="0" applyNumberFormat="0" applyBorder="0" applyAlignment="0" applyProtection="0"/>
    <xf numFmtId="0" fontId="23" fillId="30" borderId="24" applyNumberFormat="0" applyAlignment="0" applyProtection="0"/>
    <xf numFmtId="0" fontId="24" fillId="0" borderId="0"/>
    <xf numFmtId="0" fontId="25" fillId="31" borderId="25" applyNumberFormat="0" applyAlignment="0" applyProtection="0"/>
    <xf numFmtId="0" fontId="26" fillId="32" borderId="26" applyNumberFormat="0" applyProtection="0">
      <alignment horizontal="center" vertical="center" wrapText="1"/>
    </xf>
    <xf numFmtId="167" fontId="17" fillId="0" borderId="0" applyFont="0" applyFill="0" applyBorder="0" applyAlignment="0" applyProtection="0"/>
    <xf numFmtId="0" fontId="27" fillId="0" borderId="0" applyFont="0" applyFill="0" applyBorder="0" applyAlignment="0" applyProtection="0">
      <alignment horizontal="right"/>
    </xf>
    <xf numFmtId="0" fontId="27" fillId="0" borderId="27" applyFont="0" applyFill="0" applyBorder="0" applyAlignment="0" applyProtection="0">
      <alignment horizontal="right"/>
    </xf>
    <xf numFmtId="0" fontId="28" fillId="0" borderId="0" applyNumberFormat="0" applyBorder="0">
      <alignment horizontal="right"/>
    </xf>
    <xf numFmtId="14" fontId="1" fillId="0" borderId="28" applyFill="0" applyBorder="0"/>
    <xf numFmtId="0" fontId="29" fillId="0" borderId="0">
      <protection locked="0"/>
    </xf>
    <xf numFmtId="0" fontId="30" fillId="0" borderId="0">
      <protection locked="0"/>
    </xf>
    <xf numFmtId="0" fontId="30" fillId="0" borderId="0">
      <protection locked="0"/>
    </xf>
    <xf numFmtId="168" fontId="17" fillId="0" borderId="0" applyFont="0" applyFill="0" applyBorder="0" applyAlignment="0" applyProtection="0"/>
    <xf numFmtId="0" fontId="31" fillId="0" borderId="0" applyNumberFormat="0" applyFill="0" applyBorder="0" applyAlignment="0" applyProtection="0"/>
    <xf numFmtId="0" fontId="29" fillId="0" borderId="0">
      <protection locked="0"/>
    </xf>
    <xf numFmtId="0" fontId="29" fillId="0" borderId="0">
      <protection locked="0"/>
    </xf>
    <xf numFmtId="0" fontId="32" fillId="0" borderId="0" applyNumberFormat="0" applyFill="0" applyBorder="0" applyAlignment="0" applyProtection="0"/>
    <xf numFmtId="0" fontId="33" fillId="14" borderId="0" applyNumberFormat="0" applyBorder="0" applyAlignment="0" applyProtection="0"/>
    <xf numFmtId="38" fontId="34" fillId="6" borderId="0" applyNumberFormat="0" applyBorder="0" applyAlignment="0" applyProtection="0"/>
    <xf numFmtId="0" fontId="17" fillId="0" borderId="0">
      <alignment horizontal="left"/>
    </xf>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0" fontId="34" fillId="33" borderId="32" applyNumberFormat="0" applyBorder="0" applyAlignment="0" applyProtection="0"/>
    <xf numFmtId="169" fontId="38" fillId="34" borderId="0"/>
    <xf numFmtId="0" fontId="39" fillId="0" borderId="33" applyNumberFormat="0" applyFill="0" applyAlignment="0" applyProtection="0"/>
    <xf numFmtId="169" fontId="17" fillId="35" borderId="0"/>
    <xf numFmtId="3" fontId="17" fillId="0" borderId="0"/>
    <xf numFmtId="40" fontId="40" fillId="0" borderId="0" applyFont="0" applyFill="0" applyBorder="0" applyAlignment="0" applyProtection="0"/>
    <xf numFmtId="38" fontId="40" fillId="0" borderId="0" applyFont="0" applyFill="0" applyBorder="0" applyAlignment="0" applyProtection="0"/>
    <xf numFmtId="40" fontId="40" fillId="0" borderId="0" applyFont="0" applyFill="0" applyBorder="0" applyAlignment="0" applyProtection="0"/>
    <xf numFmtId="3" fontId="41" fillId="0" borderId="0"/>
    <xf numFmtId="0" fontId="17" fillId="0" borderId="26"/>
    <xf numFmtId="3" fontId="41" fillId="0" borderId="0"/>
    <xf numFmtId="0" fontId="40" fillId="0" borderId="0" applyFont="0" applyFill="0" applyBorder="0" applyAlignment="0" applyProtection="0"/>
    <xf numFmtId="170" fontId="40" fillId="0" borderId="0" applyFont="0" applyFill="0" applyBorder="0" applyAlignment="0" applyProtection="0"/>
    <xf numFmtId="0" fontId="29" fillId="0" borderId="0">
      <protection locked="0"/>
    </xf>
    <xf numFmtId="171" fontId="17" fillId="0" borderId="34" applyBorder="0" applyAlignment="0" applyProtection="0">
      <alignment horizontal="center"/>
    </xf>
    <xf numFmtId="1" fontId="41" fillId="0" borderId="0"/>
    <xf numFmtId="0" fontId="42" fillId="0" borderId="0"/>
    <xf numFmtId="0" fontId="1" fillId="0" borderId="0"/>
    <xf numFmtId="0" fontId="43" fillId="0" borderId="0"/>
    <xf numFmtId="0" fontId="44" fillId="0" borderId="0"/>
    <xf numFmtId="0" fontId="1" fillId="36" borderId="35" applyNumberFormat="0" applyFont="0" applyAlignment="0" applyProtection="0"/>
    <xf numFmtId="172" fontId="45" fillId="0" borderId="0" applyFont="0" applyFill="0" applyBorder="0" applyAlignment="0" applyProtection="0">
      <alignment vertical="center"/>
    </xf>
    <xf numFmtId="0" fontId="17" fillId="0" borderId="0" applyNumberFormat="0" applyFill="0" applyBorder="0" applyAlignment="0" applyProtection="0"/>
    <xf numFmtId="14" fontId="21" fillId="0" borderId="0">
      <alignment horizontal="center" wrapText="1"/>
      <protection locked="0"/>
    </xf>
    <xf numFmtId="10" fontId="17" fillId="0" borderId="0" applyFont="0" applyFill="0" applyBorder="0" applyAlignment="0" applyProtection="0"/>
    <xf numFmtId="1" fontId="41" fillId="0" borderId="0"/>
    <xf numFmtId="0" fontId="29" fillId="0" borderId="0">
      <protection locked="0"/>
    </xf>
    <xf numFmtId="0" fontId="10" fillId="7"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4" fontId="6" fillId="37" borderId="36" applyNumberFormat="0" applyProtection="0">
      <alignment vertical="center"/>
    </xf>
    <xf numFmtId="4" fontId="46" fillId="38" borderId="36" applyNumberFormat="0" applyProtection="0">
      <alignment vertical="center"/>
    </xf>
    <xf numFmtId="4" fontId="47" fillId="38" borderId="36" applyNumberFormat="0" applyProtection="0">
      <alignment horizontal="left" vertical="center" indent="1"/>
    </xf>
    <xf numFmtId="0" fontId="6" fillId="38" borderId="36" applyNumberFormat="0" applyProtection="0">
      <alignment horizontal="left" vertical="top" indent="1"/>
    </xf>
    <xf numFmtId="4" fontId="47" fillId="39" borderId="0" applyNumberFormat="0" applyProtection="0">
      <alignment horizontal="left" vertical="center" indent="1"/>
    </xf>
    <xf numFmtId="4" fontId="48" fillId="13" borderId="36" applyNumberFormat="0" applyProtection="0">
      <alignment horizontal="right" vertical="center"/>
    </xf>
    <xf numFmtId="4" fontId="48" fillId="19" borderId="36" applyNumberFormat="0" applyProtection="0">
      <alignment horizontal="right" vertical="center"/>
    </xf>
    <xf numFmtId="4" fontId="48" fillId="27" borderId="36" applyNumberFormat="0" applyProtection="0">
      <alignment horizontal="right" vertical="center"/>
    </xf>
    <xf numFmtId="4" fontId="48" fillId="21" borderId="36" applyNumberFormat="0" applyProtection="0">
      <alignment horizontal="right" vertical="center"/>
    </xf>
    <xf numFmtId="4" fontId="48" fillId="25" borderId="36" applyNumberFormat="0" applyProtection="0">
      <alignment horizontal="right" vertical="center"/>
    </xf>
    <xf numFmtId="4" fontId="48" fillId="29" borderId="36" applyNumberFormat="0" applyProtection="0">
      <alignment horizontal="right" vertical="center"/>
    </xf>
    <xf numFmtId="4" fontId="48" fillId="28" borderId="36" applyNumberFormat="0" applyProtection="0">
      <alignment horizontal="right" vertical="center"/>
    </xf>
    <xf numFmtId="4" fontId="48" fillId="40" borderId="36" applyNumberFormat="0" applyProtection="0">
      <alignment horizontal="right" vertical="center"/>
    </xf>
    <xf numFmtId="4" fontId="48" fillId="20" borderId="36" applyNumberFormat="0" applyProtection="0">
      <alignment horizontal="right" vertical="center"/>
    </xf>
    <xf numFmtId="4" fontId="6" fillId="41" borderId="37" applyNumberFormat="0" applyProtection="0">
      <alignment horizontal="left" vertical="center" indent="1"/>
    </xf>
    <xf numFmtId="4" fontId="48" fillId="42" borderId="0" applyNumberFormat="0" applyProtection="0">
      <alignment horizontal="left" vertical="center" indent="1"/>
    </xf>
    <xf numFmtId="4" fontId="4" fillId="11" borderId="0" applyNumberFormat="0" applyProtection="0">
      <alignment horizontal="left" vertical="center" indent="1"/>
    </xf>
    <xf numFmtId="4" fontId="48" fillId="43" borderId="36" applyNumberFormat="0" applyProtection="0">
      <alignment horizontal="right" vertical="center"/>
    </xf>
    <xf numFmtId="4" fontId="49" fillId="5" borderId="0" applyNumberFormat="0" applyProtection="0">
      <alignment horizontal="left" vertical="center" indent="1"/>
    </xf>
    <xf numFmtId="0" fontId="1" fillId="0" borderId="0"/>
    <xf numFmtId="4" fontId="49" fillId="39" borderId="0" applyNumberFormat="0" applyProtection="0">
      <alignment horizontal="left" vertical="center" indent="1"/>
    </xf>
    <xf numFmtId="0" fontId="17" fillId="11" borderId="36" applyNumberFormat="0" applyProtection="0">
      <alignment horizontal="left" vertical="center" indent="1"/>
    </xf>
    <xf numFmtId="0" fontId="17" fillId="11" borderId="36" applyNumberFormat="0" applyProtection="0">
      <alignment horizontal="left" vertical="top" indent="1"/>
    </xf>
    <xf numFmtId="0" fontId="17" fillId="39" borderId="36" applyNumberFormat="0" applyProtection="0">
      <alignment horizontal="left" vertical="center" indent="1"/>
    </xf>
    <xf numFmtId="0" fontId="17" fillId="39" borderId="36" applyNumberFormat="0" applyProtection="0">
      <alignment horizontal="left" vertical="top" indent="1"/>
    </xf>
    <xf numFmtId="0" fontId="17" fillId="4" borderId="36" applyNumberFormat="0" applyProtection="0">
      <alignment horizontal="left" vertical="center" indent="1"/>
    </xf>
    <xf numFmtId="0" fontId="17" fillId="4" borderId="36" applyNumberFormat="0" applyProtection="0">
      <alignment horizontal="left" vertical="top" indent="1"/>
    </xf>
    <xf numFmtId="0" fontId="17" fillId="5" borderId="36" applyNumberFormat="0" applyProtection="0">
      <alignment horizontal="left" vertical="center" indent="1"/>
    </xf>
    <xf numFmtId="0" fontId="17" fillId="5" borderId="36" applyNumberFormat="0" applyProtection="0">
      <alignment horizontal="left" vertical="top" indent="1"/>
    </xf>
    <xf numFmtId="4" fontId="48" fillId="33" borderId="36" applyNumberFormat="0" applyProtection="0">
      <alignment vertical="center"/>
    </xf>
    <xf numFmtId="4" fontId="50" fillId="33" borderId="36" applyNumberFormat="0" applyProtection="0">
      <alignment vertical="center"/>
    </xf>
    <xf numFmtId="4" fontId="48" fillId="33" borderId="36" applyNumberFormat="0" applyProtection="0">
      <alignment horizontal="left" vertical="center" indent="1"/>
    </xf>
    <xf numFmtId="0" fontId="48" fillId="33" borderId="36" applyNumberFormat="0" applyProtection="0">
      <alignment horizontal="left" vertical="top" indent="1"/>
    </xf>
    <xf numFmtId="4" fontId="48" fillId="42" borderId="36" applyNumberFormat="0" applyProtection="0">
      <alignment horizontal="right" vertical="center"/>
    </xf>
    <xf numFmtId="4" fontId="50" fillId="42" borderId="36" applyNumberFormat="0" applyProtection="0">
      <alignment horizontal="right" vertical="center"/>
    </xf>
    <xf numFmtId="4" fontId="49" fillId="39" borderId="36" applyNumberFormat="0" applyProtection="0">
      <alignment horizontal="left" vertical="center" indent="1"/>
    </xf>
    <xf numFmtId="0" fontId="49" fillId="39" borderId="36" applyNumberFormat="0" applyProtection="0">
      <alignment horizontal="left" vertical="top" indent="1"/>
    </xf>
    <xf numFmtId="4" fontId="51" fillId="44" borderId="0" applyNumberFormat="0" applyProtection="0">
      <alignment horizontal="left" vertical="center" indent="1"/>
    </xf>
    <xf numFmtId="4" fontId="52" fillId="42" borderId="36" applyNumberFormat="0" applyProtection="0">
      <alignment horizontal="right" vertical="center"/>
    </xf>
    <xf numFmtId="0" fontId="53" fillId="0" borderId="0"/>
    <xf numFmtId="0" fontId="1" fillId="0" borderId="0"/>
    <xf numFmtId="0" fontId="17" fillId="0" borderId="0"/>
    <xf numFmtId="0" fontId="17" fillId="0" borderId="0"/>
    <xf numFmtId="0" fontId="54" fillId="0" borderId="0" applyNumberFormat="0" applyFont="0" applyBorder="0" applyAlignment="0"/>
    <xf numFmtId="0" fontId="17" fillId="0" borderId="21" applyFill="0" applyAlignment="0" applyProtection="0"/>
    <xf numFmtId="0" fontId="29" fillId="0" borderId="38">
      <protection locked="0"/>
    </xf>
    <xf numFmtId="0" fontId="55" fillId="0" borderId="0" applyNumberFormat="0" applyFill="0" applyBorder="0" applyAlignment="0" applyProtection="0"/>
  </cellStyleXfs>
  <cellXfs count="175">
    <xf numFmtId="0" fontId="0" fillId="0" borderId="0" xfId="0"/>
    <xf numFmtId="0" fontId="1" fillId="0" borderId="1" xfId="1" applyFont="1" applyFill="1" applyBorder="1"/>
    <xf numFmtId="1" fontId="2" fillId="0" borderId="2" xfId="1" applyNumberFormat="1" applyFont="1" applyFill="1" applyBorder="1" applyAlignment="1">
      <alignment horizontal="right"/>
    </xf>
    <xf numFmtId="1" fontId="1" fillId="0" borderId="2" xfId="1" applyNumberFormat="1" applyFont="1" applyFill="1" applyBorder="1"/>
    <xf numFmtId="0" fontId="1" fillId="0" borderId="2" xfId="1" applyFont="1" applyFill="1" applyBorder="1"/>
    <xf numFmtId="164" fontId="1" fillId="0" borderId="2" xfId="1" applyNumberFormat="1" applyFont="1" applyFill="1" applyBorder="1"/>
    <xf numFmtId="1" fontId="3" fillId="0" borderId="2" xfId="1" applyNumberFormat="1" applyFont="1" applyFill="1" applyBorder="1" applyAlignment="1">
      <alignment horizontal="right"/>
    </xf>
    <xf numFmtId="164" fontId="1" fillId="0" borderId="3" xfId="1" applyNumberFormat="1" applyFont="1" applyFill="1" applyBorder="1"/>
    <xf numFmtId="0" fontId="1" fillId="0" borderId="4" xfId="1" applyFont="1" applyFill="1" applyBorder="1"/>
    <xf numFmtId="0" fontId="1" fillId="0" borderId="0" xfId="1" applyFont="1" applyFill="1" applyBorder="1"/>
    <xf numFmtId="0" fontId="4" fillId="2" borderId="1" xfId="1" applyFont="1" applyFill="1" applyBorder="1" applyAlignment="1">
      <alignment horizontal="right" vertical="center" wrapText="1"/>
    </xf>
    <xf numFmtId="3" fontId="5" fillId="2" borderId="5" xfId="1" applyNumberFormat="1" applyFont="1" applyFill="1" applyBorder="1" applyAlignment="1">
      <alignment horizontal="center" wrapText="1"/>
    </xf>
    <xf numFmtId="1" fontId="6" fillId="2" borderId="2" xfId="1" applyNumberFormat="1" applyFont="1" applyFill="1" applyBorder="1" applyAlignment="1">
      <alignment horizontal="right" textRotation="90"/>
    </xf>
    <xf numFmtId="0" fontId="6" fillId="2" borderId="2" xfId="1" applyFont="1" applyFill="1" applyBorder="1" applyAlignment="1">
      <alignment horizontal="right"/>
    </xf>
    <xf numFmtId="164" fontId="6" fillId="2" borderId="2" xfId="1" applyNumberFormat="1" applyFont="1" applyFill="1" applyBorder="1" applyAlignment="1">
      <alignment horizontal="right"/>
    </xf>
    <xf numFmtId="164" fontId="6" fillId="3" borderId="2" xfId="1" applyNumberFormat="1" applyFont="1" applyFill="1" applyBorder="1" applyAlignment="1">
      <alignment horizontal="right" wrapText="1"/>
    </xf>
    <xf numFmtId="0" fontId="4" fillId="2" borderId="6" xfId="1" applyFont="1" applyFill="1" applyBorder="1" applyAlignment="1">
      <alignment horizontal="right" vertical="center" wrapText="1"/>
    </xf>
    <xf numFmtId="0" fontId="6" fillId="0" borderId="0" xfId="1" applyFont="1" applyFill="1" applyBorder="1" applyAlignment="1">
      <alignment horizontal="right"/>
    </xf>
    <xf numFmtId="0" fontId="6" fillId="4" borderId="0" xfId="1" applyFont="1" applyFill="1" applyAlignment="1">
      <alignment horizontal="right"/>
    </xf>
    <xf numFmtId="0" fontId="7" fillId="5" borderId="7" xfId="1" applyFont="1" applyFill="1" applyBorder="1" applyAlignment="1">
      <alignment horizontal="left"/>
    </xf>
    <xf numFmtId="3" fontId="3" fillId="6" borderId="8" xfId="1" applyNumberFormat="1" applyFont="1" applyFill="1" applyBorder="1" applyAlignment="1">
      <alignment horizontal="right"/>
    </xf>
    <xf numFmtId="1" fontId="1" fillId="5" borderId="0" xfId="1" applyNumberFormat="1" applyFont="1" applyFill="1" applyBorder="1" applyAlignment="1">
      <alignment horizontal="right"/>
    </xf>
    <xf numFmtId="3" fontId="1" fillId="5" borderId="0" xfId="1" applyNumberFormat="1" applyFont="1" applyFill="1" applyBorder="1" applyAlignment="1">
      <alignment horizontal="right"/>
    </xf>
    <xf numFmtId="164" fontId="1" fillId="5" borderId="0" xfId="2" applyNumberFormat="1" applyFont="1" applyFill="1" applyBorder="1" applyAlignment="1">
      <alignment horizontal="right"/>
    </xf>
    <xf numFmtId="164" fontId="1" fillId="5" borderId="9" xfId="2" applyNumberFormat="1" applyFont="1" applyFill="1" applyBorder="1" applyAlignment="1">
      <alignment horizontal="right"/>
    </xf>
    <xf numFmtId="0" fontId="7" fillId="5" borderId="10" xfId="1" applyFont="1" applyFill="1" applyBorder="1" applyAlignment="1">
      <alignment horizontal="left"/>
    </xf>
    <xf numFmtId="0" fontId="1" fillId="0" borderId="0" xfId="1" applyFont="1"/>
    <xf numFmtId="0" fontId="1" fillId="0" borderId="7" xfId="1" applyFont="1" applyFill="1" applyBorder="1" applyAlignment="1">
      <alignment horizontal="left" indent="1"/>
    </xf>
    <xf numFmtId="1" fontId="1" fillId="0" borderId="0" xfId="1" applyNumberFormat="1" applyFont="1" applyBorder="1" applyAlignment="1">
      <alignment horizontal="right"/>
    </xf>
    <xf numFmtId="3" fontId="1" fillId="0" borderId="0" xfId="1" applyNumberFormat="1" applyFont="1" applyBorder="1" applyAlignment="1">
      <alignment horizontal="right"/>
    </xf>
    <xf numFmtId="164" fontId="1" fillId="0" borderId="0" xfId="2" applyNumberFormat="1" applyFont="1" applyBorder="1" applyAlignment="1">
      <alignment horizontal="right"/>
    </xf>
    <xf numFmtId="164" fontId="1" fillId="0" borderId="9" xfId="2" applyNumberFormat="1" applyFont="1" applyBorder="1" applyAlignment="1">
      <alignment horizontal="right"/>
    </xf>
    <xf numFmtId="0" fontId="1" fillId="0" borderId="10" xfId="1" applyFont="1" applyFill="1" applyBorder="1" applyAlignment="1">
      <alignment horizontal="left" indent="1"/>
    </xf>
    <xf numFmtId="165" fontId="1" fillId="5" borderId="7" xfId="1" applyNumberFormat="1" applyFont="1" applyFill="1" applyBorder="1" applyAlignment="1">
      <alignment horizontal="left" indent="1"/>
    </xf>
    <xf numFmtId="165" fontId="1" fillId="5" borderId="10" xfId="1" applyNumberFormat="1" applyFont="1" applyFill="1" applyBorder="1" applyAlignment="1">
      <alignment horizontal="left" indent="1"/>
    </xf>
    <xf numFmtId="164" fontId="1" fillId="5" borderId="7" xfId="2" applyNumberFormat="1" applyFont="1" applyFill="1" applyBorder="1" applyAlignment="1">
      <alignment horizontal="left" indent="2"/>
    </xf>
    <xf numFmtId="164" fontId="3" fillId="6" borderId="8" xfId="2" applyNumberFormat="1" applyFont="1" applyFill="1" applyBorder="1" applyAlignment="1">
      <alignment horizontal="right"/>
    </xf>
    <xf numFmtId="164" fontId="1" fillId="5" borderId="10" xfId="2" applyNumberFormat="1" applyFont="1" applyFill="1" applyBorder="1" applyAlignment="1">
      <alignment horizontal="left" indent="2"/>
    </xf>
    <xf numFmtId="164" fontId="1" fillId="0" borderId="0" xfId="2" applyNumberFormat="1" applyFont="1" applyFill="1" applyBorder="1"/>
    <xf numFmtId="164" fontId="1" fillId="0" borderId="0" xfId="2" applyNumberFormat="1" applyFont="1"/>
    <xf numFmtId="2" fontId="1" fillId="5" borderId="7" xfId="1" applyNumberFormat="1" applyFont="1" applyFill="1" applyBorder="1" applyAlignment="1">
      <alignment horizontal="left" indent="1"/>
    </xf>
    <xf numFmtId="2" fontId="1" fillId="5" borderId="10" xfId="1" applyNumberFormat="1" applyFont="1" applyFill="1" applyBorder="1" applyAlignment="1">
      <alignment horizontal="left" indent="1"/>
    </xf>
    <xf numFmtId="3" fontId="3" fillId="6" borderId="0" xfId="1" applyNumberFormat="1" applyFont="1" applyFill="1" applyBorder="1" applyAlignment="1">
      <alignment horizontal="right"/>
    </xf>
    <xf numFmtId="2" fontId="1" fillId="5" borderId="11" xfId="1" applyNumberFormat="1" applyFont="1" applyFill="1" applyBorder="1" applyAlignment="1">
      <alignment horizontal="left" indent="1"/>
    </xf>
    <xf numFmtId="165" fontId="1" fillId="5" borderId="7" xfId="1" applyNumberFormat="1" applyFont="1" applyFill="1" applyBorder="1" applyAlignment="1">
      <alignment horizontal="left" wrapText="1" indent="1" shrinkToFit="1"/>
    </xf>
    <xf numFmtId="165" fontId="1" fillId="5" borderId="11" xfId="1" applyNumberFormat="1" applyFont="1" applyFill="1" applyBorder="1" applyAlignment="1">
      <alignment horizontal="left" wrapText="1" indent="1" shrinkToFit="1"/>
    </xf>
    <xf numFmtId="0" fontId="1" fillId="4" borderId="0" xfId="1" applyFont="1" applyFill="1"/>
    <xf numFmtId="165" fontId="7" fillId="0" borderId="12" xfId="1" applyNumberFormat="1" applyFont="1" applyFill="1" applyBorder="1"/>
    <xf numFmtId="4" fontId="3" fillId="6" borderId="8" xfId="1" applyNumberFormat="1" applyFont="1" applyFill="1" applyBorder="1" applyAlignment="1">
      <alignment horizontal="right"/>
    </xf>
    <xf numFmtId="4" fontId="1" fillId="0" borderId="0" xfId="1" applyNumberFormat="1" applyFont="1" applyBorder="1" applyAlignment="1">
      <alignment horizontal="right"/>
    </xf>
    <xf numFmtId="165" fontId="7" fillId="0" borderId="10" xfId="1" applyNumberFormat="1" applyFont="1" applyFill="1" applyBorder="1"/>
    <xf numFmtId="2" fontId="1" fillId="0" borderId="0" xfId="1" applyNumberFormat="1" applyFont="1" applyFill="1" applyBorder="1"/>
    <xf numFmtId="2" fontId="1" fillId="0" borderId="0" xfId="1" applyNumberFormat="1" applyFont="1"/>
    <xf numFmtId="0" fontId="1" fillId="0" borderId="7" xfId="1" applyFont="1" applyBorder="1" applyAlignment="1">
      <alignment horizontal="left" indent="1"/>
    </xf>
    <xf numFmtId="0" fontId="1" fillId="0" borderId="10" xfId="1" applyFont="1" applyBorder="1" applyAlignment="1">
      <alignment horizontal="left" indent="1"/>
    </xf>
    <xf numFmtId="0" fontId="7" fillId="0" borderId="7" xfId="1" applyFont="1" applyFill="1" applyBorder="1" applyAlignment="1">
      <alignment horizontal="left" indent="1"/>
    </xf>
    <xf numFmtId="0" fontId="7" fillId="0" borderId="10" xfId="1" applyFont="1" applyFill="1" applyBorder="1" applyAlignment="1">
      <alignment horizontal="left" indent="1"/>
    </xf>
    <xf numFmtId="0" fontId="7" fillId="0" borderId="7" xfId="3" applyFont="1" applyFill="1" applyBorder="1" applyAlignment="1">
      <alignment horizontal="left" indent="1"/>
    </xf>
    <xf numFmtId="164" fontId="1" fillId="0" borderId="9" xfId="2" applyNumberFormat="1" applyFont="1" applyFill="1" applyBorder="1" applyAlignment="1">
      <alignment horizontal="right"/>
    </xf>
    <xf numFmtId="0" fontId="7" fillId="0" borderId="10" xfId="3" applyFont="1" applyFill="1" applyBorder="1" applyAlignment="1">
      <alignment horizontal="left" indent="1"/>
    </xf>
    <xf numFmtId="0" fontId="7" fillId="0" borderId="7" xfId="3" applyFont="1" applyBorder="1" applyAlignment="1">
      <alignment horizontal="left" indent="1"/>
    </xf>
    <xf numFmtId="0" fontId="7" fillId="0" borderId="10" xfId="3" applyFont="1" applyBorder="1" applyAlignment="1">
      <alignment horizontal="left" indent="1"/>
    </xf>
    <xf numFmtId="0" fontId="1" fillId="0" borderId="7" xfId="1" applyFont="1" applyFill="1" applyBorder="1" applyAlignment="1">
      <alignment horizontal="left"/>
    </xf>
    <xf numFmtId="0" fontId="1" fillId="0" borderId="10" xfId="1" applyFont="1" applyFill="1" applyBorder="1" applyAlignment="1">
      <alignment horizontal="left"/>
    </xf>
    <xf numFmtId="0" fontId="7" fillId="4" borderId="7" xfId="1" applyFont="1" applyFill="1" applyBorder="1"/>
    <xf numFmtId="3" fontId="3" fillId="4" borderId="8" xfId="1" applyNumberFormat="1" applyFont="1" applyFill="1" applyBorder="1" applyAlignment="1">
      <alignment horizontal="right"/>
    </xf>
    <xf numFmtId="1" fontId="7" fillId="4" borderId="0" xfId="1" applyNumberFormat="1" applyFont="1" applyFill="1" applyBorder="1" applyAlignment="1">
      <alignment horizontal="right"/>
    </xf>
    <xf numFmtId="3" fontId="7" fillId="4" borderId="0" xfId="1" applyNumberFormat="1" applyFont="1" applyFill="1" applyBorder="1" applyAlignment="1">
      <alignment horizontal="right"/>
    </xf>
    <xf numFmtId="164" fontId="7" fillId="4" borderId="0" xfId="2" applyNumberFormat="1" applyFont="1" applyFill="1" applyBorder="1" applyAlignment="1">
      <alignment horizontal="right"/>
    </xf>
    <xf numFmtId="164" fontId="7" fillId="4" borderId="9" xfId="2" applyNumberFormat="1" applyFont="1" applyFill="1" applyBorder="1" applyAlignment="1">
      <alignment horizontal="right"/>
    </xf>
    <xf numFmtId="0" fontId="7" fillId="4" borderId="10" xfId="1" applyFont="1" applyFill="1" applyBorder="1"/>
    <xf numFmtId="0" fontId="1" fillId="0" borderId="7" xfId="1" applyFont="1" applyFill="1" applyBorder="1"/>
    <xf numFmtId="0" fontId="1" fillId="0" borderId="10" xfId="1" applyFont="1" applyFill="1" applyBorder="1"/>
    <xf numFmtId="0" fontId="7" fillId="0" borderId="7" xfId="1" applyFont="1" applyFill="1" applyBorder="1"/>
    <xf numFmtId="0" fontId="7" fillId="0" borderId="10" xfId="1" applyFont="1" applyFill="1" applyBorder="1"/>
    <xf numFmtId="164" fontId="3" fillId="6" borderId="8" xfId="1" applyNumberFormat="1" applyFont="1" applyFill="1" applyBorder="1" applyAlignment="1">
      <alignment horizontal="right"/>
    </xf>
    <xf numFmtId="164" fontId="1" fillId="5" borderId="0" xfId="1" applyNumberFormat="1" applyFont="1" applyFill="1" applyBorder="1" applyAlignment="1">
      <alignment horizontal="right"/>
    </xf>
    <xf numFmtId="164" fontId="1" fillId="0" borderId="0" xfId="1" applyNumberFormat="1" applyFont="1" applyBorder="1" applyAlignment="1">
      <alignment horizontal="right"/>
    </xf>
    <xf numFmtId="164" fontId="7" fillId="4" borderId="7" xfId="1" applyNumberFormat="1" applyFont="1" applyFill="1" applyBorder="1"/>
    <xf numFmtId="164" fontId="3" fillId="4" borderId="8" xfId="1" applyNumberFormat="1" applyFont="1" applyFill="1" applyBorder="1" applyAlignment="1">
      <alignment horizontal="right"/>
    </xf>
    <xf numFmtId="1" fontId="1" fillId="4" borderId="0" xfId="1" applyNumberFormat="1" applyFont="1" applyFill="1" applyBorder="1" applyAlignment="1">
      <alignment horizontal="right"/>
    </xf>
    <xf numFmtId="164" fontId="1" fillId="4" borderId="0" xfId="1" applyNumberFormat="1" applyFont="1" applyFill="1" applyBorder="1" applyAlignment="1">
      <alignment horizontal="right"/>
    </xf>
    <xf numFmtId="164" fontId="1" fillId="4" borderId="0" xfId="2" applyNumberFormat="1" applyFont="1" applyFill="1" applyBorder="1" applyAlignment="1">
      <alignment horizontal="right"/>
    </xf>
    <xf numFmtId="164" fontId="1" fillId="4" borderId="9" xfId="2" applyNumberFormat="1" applyFont="1" applyFill="1" applyBorder="1" applyAlignment="1">
      <alignment horizontal="right"/>
    </xf>
    <xf numFmtId="164" fontId="7" fillId="4" borderId="10" xfId="1" applyNumberFormat="1" applyFont="1" applyFill="1" applyBorder="1"/>
    <xf numFmtId="3" fontId="1" fillId="0" borderId="0" xfId="1" applyNumberFormat="1" applyFont="1" applyFill="1" applyBorder="1"/>
    <xf numFmtId="3" fontId="1" fillId="0" borderId="0" xfId="1" applyNumberFormat="1" applyFont="1"/>
    <xf numFmtId="0" fontId="7" fillId="4" borderId="7" xfId="1" applyFont="1" applyFill="1" applyBorder="1" applyAlignment="1">
      <alignment wrapText="1"/>
    </xf>
    <xf numFmtId="3" fontId="1" fillId="4" borderId="0" xfId="1" applyNumberFormat="1" applyFont="1" applyFill="1" applyBorder="1" applyAlignment="1">
      <alignment horizontal="right"/>
    </xf>
    <xf numFmtId="0" fontId="7" fillId="4" borderId="10" xfId="1" applyFont="1" applyFill="1" applyBorder="1" applyAlignment="1">
      <alignment wrapText="1"/>
    </xf>
    <xf numFmtId="0" fontId="7" fillId="0" borderId="7" xfId="1" applyFont="1" applyFill="1" applyBorder="1" applyAlignment="1">
      <alignment wrapText="1"/>
    </xf>
    <xf numFmtId="0" fontId="7" fillId="0" borderId="10" xfId="1" applyFont="1" applyFill="1" applyBorder="1" applyAlignment="1">
      <alignment wrapText="1"/>
    </xf>
    <xf numFmtId="9" fontId="1" fillId="0" borderId="0" xfId="2" applyFont="1" applyFill="1" applyBorder="1"/>
    <xf numFmtId="2" fontId="7" fillId="0" borderId="7" xfId="1" applyNumberFormat="1" applyFont="1" applyFill="1" applyBorder="1"/>
    <xf numFmtId="4" fontId="1" fillId="0" borderId="0" xfId="2" applyNumberFormat="1" applyFont="1" applyBorder="1" applyAlignment="1">
      <alignment horizontal="right"/>
    </xf>
    <xf numFmtId="2" fontId="7" fillId="0" borderId="10" xfId="1" applyNumberFormat="1" applyFont="1" applyFill="1" applyBorder="1"/>
    <xf numFmtId="165" fontId="1" fillId="0" borderId="7" xfId="1" applyNumberFormat="1" applyFont="1" applyFill="1" applyBorder="1" applyAlignment="1">
      <alignment horizontal="left" wrapText="1" indent="1" shrinkToFit="1"/>
    </xf>
    <xf numFmtId="165" fontId="1" fillId="0" borderId="10" xfId="1" applyNumberFormat="1" applyFont="1" applyFill="1" applyBorder="1" applyAlignment="1">
      <alignment horizontal="left" wrapText="1" indent="1" shrinkToFit="1"/>
    </xf>
    <xf numFmtId="3" fontId="7" fillId="4" borderId="7" xfId="1" applyNumberFormat="1" applyFont="1" applyFill="1" applyBorder="1"/>
    <xf numFmtId="3" fontId="7" fillId="4" borderId="10" xfId="1" applyNumberFormat="1" applyFont="1" applyFill="1" applyBorder="1"/>
    <xf numFmtId="3" fontId="9" fillId="7" borderId="1" xfId="1" applyNumberFormat="1" applyFont="1" applyFill="1" applyBorder="1" applyAlignment="1"/>
    <xf numFmtId="3" fontId="9" fillId="7" borderId="2" xfId="1" applyNumberFormat="1" applyFont="1" applyFill="1" applyBorder="1" applyAlignment="1"/>
    <xf numFmtId="3" fontId="9" fillId="7" borderId="6" xfId="1" applyNumberFormat="1" applyFont="1" applyFill="1" applyBorder="1" applyAlignment="1"/>
    <xf numFmtId="3" fontId="9" fillId="7" borderId="7" xfId="1" applyNumberFormat="1" applyFont="1" applyFill="1" applyBorder="1" applyAlignment="1"/>
    <xf numFmtId="3" fontId="9" fillId="7" borderId="0" xfId="1" applyNumberFormat="1" applyFont="1" applyFill="1" applyBorder="1" applyAlignment="1"/>
    <xf numFmtId="3" fontId="9" fillId="7" borderId="10" xfId="1" applyNumberFormat="1" applyFont="1" applyFill="1" applyBorder="1" applyAlignment="1"/>
    <xf numFmtId="0" fontId="1" fillId="0" borderId="0" xfId="1" applyFont="1" applyBorder="1"/>
    <xf numFmtId="0" fontId="10" fillId="8" borderId="13" xfId="1" applyFont="1" applyFill="1" applyBorder="1"/>
    <xf numFmtId="1" fontId="2" fillId="6" borderId="0" xfId="1" applyNumberFormat="1" applyFont="1" applyFill="1" applyBorder="1" applyAlignment="1">
      <alignment horizontal="right"/>
    </xf>
    <xf numFmtId="1" fontId="1" fillId="6" borderId="0" xfId="1" applyNumberFormat="1" applyFont="1" applyFill="1" applyBorder="1" applyAlignment="1">
      <alignment horizontal="right"/>
    </xf>
    <xf numFmtId="0" fontId="1" fillId="6" borderId="0" xfId="1" applyFont="1" applyFill="1" applyBorder="1" applyAlignment="1">
      <alignment horizontal="right"/>
    </xf>
    <xf numFmtId="164" fontId="1" fillId="6" borderId="0" xfId="1" applyNumberFormat="1" applyFont="1" applyFill="1" applyBorder="1" applyAlignment="1">
      <alignment horizontal="right"/>
    </xf>
    <xf numFmtId="3" fontId="2" fillId="6" borderId="14" xfId="1" applyNumberFormat="1" applyFont="1" applyFill="1" applyBorder="1" applyAlignment="1">
      <alignment horizontal="right"/>
    </xf>
    <xf numFmtId="3" fontId="1" fillId="0" borderId="15" xfId="1" applyNumberFormat="1" applyFont="1" applyFill="1" applyBorder="1" applyAlignment="1">
      <alignment horizontal="right"/>
    </xf>
    <xf numFmtId="3" fontId="1" fillId="0" borderId="16" xfId="1" applyNumberFormat="1" applyFont="1" applyFill="1" applyBorder="1" applyAlignment="1">
      <alignment horizontal="right"/>
    </xf>
    <xf numFmtId="164" fontId="1" fillId="0" borderId="0" xfId="1" applyNumberFormat="1" applyFont="1" applyFill="1" applyBorder="1" applyAlignment="1">
      <alignment horizontal="right"/>
    </xf>
    <xf numFmtId="0" fontId="10" fillId="8" borderId="17" xfId="1" applyFont="1" applyFill="1" applyBorder="1"/>
    <xf numFmtId="0" fontId="11" fillId="9" borderId="7" xfId="1" applyFont="1" applyFill="1" applyBorder="1"/>
    <xf numFmtId="3" fontId="2" fillId="6" borderId="8" xfId="1" applyNumberFormat="1" applyFont="1" applyFill="1" applyBorder="1" applyAlignment="1">
      <alignment horizontal="right"/>
    </xf>
    <xf numFmtId="3" fontId="1" fillId="0" borderId="0" xfId="1" applyNumberFormat="1" applyFont="1" applyFill="1" applyBorder="1" applyAlignment="1">
      <alignment horizontal="right"/>
    </xf>
    <xf numFmtId="0" fontId="11" fillId="9" borderId="10" xfId="1" applyFont="1" applyFill="1" applyBorder="1"/>
    <xf numFmtId="0" fontId="12" fillId="9" borderId="7" xfId="1" applyFont="1" applyFill="1" applyBorder="1" applyAlignment="1">
      <alignment horizontal="left" indent="1"/>
    </xf>
    <xf numFmtId="0" fontId="12" fillId="9" borderId="10" xfId="1" applyFont="1" applyFill="1" applyBorder="1" applyAlignment="1">
      <alignment horizontal="left" indent="1"/>
    </xf>
    <xf numFmtId="0" fontId="1" fillId="9" borderId="7" xfId="1" applyFont="1" applyFill="1" applyBorder="1"/>
    <xf numFmtId="0" fontId="1" fillId="9" borderId="10" xfId="1" applyFont="1" applyFill="1" applyBorder="1"/>
    <xf numFmtId="0" fontId="7" fillId="9" borderId="18" xfId="1" applyFont="1" applyFill="1" applyBorder="1"/>
    <xf numFmtId="3" fontId="2" fillId="4" borderId="8" xfId="1" applyNumberFormat="1" applyFont="1" applyFill="1" applyBorder="1" applyAlignment="1">
      <alignment horizontal="right"/>
    </xf>
    <xf numFmtId="0" fontId="7" fillId="9" borderId="19" xfId="1" applyFont="1" applyFill="1" applyBorder="1"/>
    <xf numFmtId="0" fontId="7" fillId="0" borderId="18" xfId="1" applyFont="1" applyFill="1" applyBorder="1"/>
    <xf numFmtId="1" fontId="1" fillId="6" borderId="0" xfId="1" applyNumberFormat="1" applyFont="1" applyFill="1" applyBorder="1"/>
    <xf numFmtId="0" fontId="1" fillId="6" borderId="0" xfId="1" applyFont="1" applyFill="1" applyBorder="1"/>
    <xf numFmtId="164" fontId="1" fillId="6" borderId="0" xfId="1" applyNumberFormat="1" applyFont="1" applyFill="1" applyBorder="1"/>
    <xf numFmtId="164" fontId="1" fillId="0" borderId="9" xfId="2" applyNumberFormat="1" applyFont="1" applyFill="1" applyBorder="1"/>
    <xf numFmtId="164" fontId="1" fillId="0" borderId="0" xfId="1" applyNumberFormat="1" applyFont="1" applyFill="1" applyBorder="1"/>
    <xf numFmtId="0" fontId="7" fillId="0" borderId="19" xfId="1" applyFont="1" applyFill="1" applyBorder="1"/>
    <xf numFmtId="3" fontId="1" fillId="4" borderId="0" xfId="1" applyNumberFormat="1" applyFont="1" applyFill="1" applyBorder="1"/>
    <xf numFmtId="164" fontId="1" fillId="4" borderId="9" xfId="2" applyNumberFormat="1" applyFont="1" applyFill="1" applyBorder="1"/>
    <xf numFmtId="164" fontId="1" fillId="4" borderId="0" xfId="1" applyNumberFormat="1" applyFont="1" applyFill="1" applyBorder="1"/>
    <xf numFmtId="0" fontId="12" fillId="9" borderId="7" xfId="1" applyFont="1" applyFill="1" applyBorder="1"/>
    <xf numFmtId="0" fontId="12" fillId="9" borderId="10" xfId="1" applyFont="1" applyFill="1" applyBorder="1"/>
    <xf numFmtId="0" fontId="7" fillId="9" borderId="18" xfId="1" applyFont="1" applyFill="1" applyBorder="1" applyAlignment="1">
      <alignment wrapText="1"/>
    </xf>
    <xf numFmtId="0" fontId="7" fillId="9" borderId="19" xfId="1" applyFont="1" applyFill="1" applyBorder="1" applyAlignment="1">
      <alignment wrapText="1"/>
    </xf>
    <xf numFmtId="3" fontId="2" fillId="4" borderId="20" xfId="1" applyNumberFormat="1" applyFont="1" applyFill="1" applyBorder="1" applyAlignment="1">
      <alignment horizontal="right"/>
    </xf>
    <xf numFmtId="3" fontId="1" fillId="4" borderId="21" xfId="1" applyNumberFormat="1" applyFont="1" applyFill="1" applyBorder="1"/>
    <xf numFmtId="164" fontId="1" fillId="4" borderId="22" xfId="2" applyNumberFormat="1" applyFont="1" applyFill="1" applyBorder="1"/>
    <xf numFmtId="1" fontId="2" fillId="0" borderId="0" xfId="1" applyNumberFormat="1" applyFont="1" applyFill="1" applyBorder="1" applyAlignment="1">
      <alignment horizontal="right"/>
    </xf>
    <xf numFmtId="1" fontId="1" fillId="0" borderId="0" xfId="1" applyNumberFormat="1" applyFont="1" applyFill="1" applyBorder="1"/>
    <xf numFmtId="1" fontId="2" fillId="0" borderId="23" xfId="1" applyNumberFormat="1" applyFont="1" applyFill="1" applyBorder="1" applyAlignment="1">
      <alignment horizontal="right"/>
    </xf>
    <xf numFmtId="1" fontId="1" fillId="0" borderId="23" xfId="1" applyNumberFormat="1" applyFont="1" applyFill="1" applyBorder="1"/>
    <xf numFmtId="0" fontId="1" fillId="0" borderId="23" xfId="1" applyFont="1" applyFill="1" applyBorder="1"/>
    <xf numFmtId="164" fontId="1" fillId="0" borderId="23" xfId="1" applyNumberFormat="1" applyFont="1" applyFill="1" applyBorder="1"/>
    <xf numFmtId="164" fontId="1" fillId="0" borderId="9" xfId="1" applyNumberFormat="1" applyFont="1" applyFill="1" applyBorder="1"/>
    <xf numFmtId="1" fontId="2" fillId="0" borderId="0" xfId="1" applyNumberFormat="1" applyFont="1" applyFill="1" applyBorder="1" applyAlignment="1">
      <alignment horizontal="left" textRotation="82"/>
    </xf>
    <xf numFmtId="1" fontId="1" fillId="0" borderId="0" xfId="1" applyNumberFormat="1" applyFont="1" applyFill="1" applyBorder="1" applyAlignment="1">
      <alignment horizontal="left" textRotation="82"/>
    </xf>
    <xf numFmtId="0" fontId="1" fillId="0" borderId="0" xfId="1" applyFont="1" applyFill="1" applyBorder="1" applyAlignment="1">
      <alignment horizontal="left" textRotation="82"/>
    </xf>
    <xf numFmtId="164" fontId="1" fillId="0" borderId="0" xfId="1" applyNumberFormat="1" applyFont="1" applyFill="1" applyBorder="1" applyAlignment="1">
      <alignment horizontal="left" textRotation="82"/>
    </xf>
    <xf numFmtId="164" fontId="1" fillId="0" borderId="9" xfId="1" applyNumberFormat="1" applyFont="1" applyFill="1" applyBorder="1" applyAlignment="1">
      <alignment horizontal="left" textRotation="82"/>
    </xf>
    <xf numFmtId="3" fontId="2" fillId="4" borderId="0" xfId="4" applyNumberFormat="1" applyFont="1" applyFill="1" applyBorder="1" applyAlignment="1" applyProtection="1">
      <alignment horizontal="right" textRotation="77"/>
    </xf>
    <xf numFmtId="3" fontId="7" fillId="4" borderId="0" xfId="4" applyNumberFormat="1" applyFont="1" applyFill="1" applyBorder="1" applyAlignment="1" applyProtection="1">
      <alignment horizontal="right" textRotation="77"/>
    </xf>
    <xf numFmtId="164" fontId="7" fillId="4" borderId="0" xfId="4" applyNumberFormat="1" applyFont="1" applyFill="1" applyBorder="1" applyAlignment="1" applyProtection="1">
      <alignment horizontal="right" textRotation="77"/>
    </xf>
    <xf numFmtId="164" fontId="7" fillId="4" borderId="9" xfId="4" applyNumberFormat="1" applyFont="1" applyFill="1" applyBorder="1" applyAlignment="1" applyProtection="1">
      <alignment horizontal="right" textRotation="77"/>
    </xf>
    <xf numFmtId="3" fontId="16" fillId="0" borderId="0" xfId="1" applyNumberFormat="1" applyFont="1" applyFill="1" applyBorder="1" applyAlignment="1">
      <alignment horizontal="right"/>
    </xf>
    <xf numFmtId="164" fontId="1" fillId="0" borderId="9" xfId="1" applyNumberFormat="1" applyFont="1" applyFill="1" applyBorder="1" applyAlignment="1">
      <alignment horizontal="right"/>
    </xf>
    <xf numFmtId="1" fontId="3" fillId="0" borderId="0" xfId="1" applyNumberFormat="1" applyFont="1" applyFill="1" applyBorder="1" applyAlignment="1">
      <alignment horizontal="right"/>
    </xf>
    <xf numFmtId="1" fontId="3" fillId="0" borderId="7" xfId="1" applyNumberFormat="1" applyFont="1" applyFill="1" applyBorder="1" applyAlignment="1">
      <alignment horizontal="right"/>
    </xf>
    <xf numFmtId="1" fontId="2" fillId="10" borderId="0" xfId="1" applyNumberFormat="1" applyFont="1" applyFill="1" applyBorder="1" applyAlignment="1">
      <alignment horizontal="right"/>
    </xf>
    <xf numFmtId="1" fontId="1" fillId="0" borderId="0" xfId="1" applyNumberFormat="1" applyFont="1" applyBorder="1"/>
    <xf numFmtId="164" fontId="1" fillId="0" borderId="0" xfId="1" applyNumberFormat="1" applyFont="1" applyBorder="1"/>
    <xf numFmtId="164" fontId="1" fillId="0" borderId="9" xfId="1" applyNumberFormat="1" applyFont="1" applyBorder="1"/>
    <xf numFmtId="0" fontId="1" fillId="0" borderId="10" xfId="1" applyFont="1" applyBorder="1"/>
    <xf numFmtId="1" fontId="3" fillId="10" borderId="0" xfId="1" applyNumberFormat="1" applyFont="1" applyFill="1" applyBorder="1" applyAlignment="1">
      <alignment horizontal="right"/>
    </xf>
    <xf numFmtId="1" fontId="3" fillId="10" borderId="7" xfId="1" applyNumberFormat="1" applyFont="1" applyFill="1" applyBorder="1" applyAlignment="1">
      <alignment horizontal="right"/>
    </xf>
    <xf numFmtId="0" fontId="13" fillId="0" borderId="0" xfId="1" applyFont="1" applyFill="1" applyBorder="1"/>
    <xf numFmtId="0" fontId="14" fillId="0" borderId="0" xfId="1" applyFont="1" applyFill="1" applyBorder="1"/>
    <xf numFmtId="0" fontId="14" fillId="0" borderId="0" xfId="1" applyFont="1" applyBorder="1"/>
  </cellXfs>
  <cellStyles count="143">
    <cellStyle name="%" xfId="3"/>
    <cellStyle name="% 2" xfId="5"/>
    <cellStyle name="(Lefting)" xfId="6"/>
    <cellStyle name="******************************************" xfId="7"/>
    <cellStyle name="_AreteBelgacom" xfId="8"/>
    <cellStyle name="_AreteFT post 1q" xfId="9"/>
    <cellStyle name="=C:\WINNT35\SYSTEM32\COMMAND.COM" xfId="10"/>
    <cellStyle name="20% - Accent1" xfId="11"/>
    <cellStyle name="20% - Accent2" xfId="12"/>
    <cellStyle name="20% - Accent3" xfId="13"/>
    <cellStyle name="20% - Accent4" xfId="14"/>
    <cellStyle name="20% - Accent5" xfId="15"/>
    <cellStyle name="20% - Accent6" xfId="16"/>
    <cellStyle name="40% - Accent1" xfId="17"/>
    <cellStyle name="40% - Accent2" xfId="18"/>
    <cellStyle name="40% - Accent3" xfId="19"/>
    <cellStyle name="40% - Accent4" xfId="20"/>
    <cellStyle name="40% - Accent5" xfId="21"/>
    <cellStyle name="40% - Accent6" xfId="22"/>
    <cellStyle name="60% - Accent1" xfId="23"/>
    <cellStyle name="60% - Accent2" xfId="24"/>
    <cellStyle name="60% - Accent3" xfId="25"/>
    <cellStyle name="60% - Accent4" xfId="26"/>
    <cellStyle name="60% - Accent5" xfId="27"/>
    <cellStyle name="60% - Accent6" xfId="28"/>
    <cellStyle name="6mal" xfId="29"/>
    <cellStyle name="Accent1" xfId="30"/>
    <cellStyle name="Accent2" xfId="31"/>
    <cellStyle name="Accent3" xfId="32"/>
    <cellStyle name="Accent4" xfId="33"/>
    <cellStyle name="Accent5" xfId="34"/>
    <cellStyle name="Accent6" xfId="35"/>
    <cellStyle name="args.style" xfId="36"/>
    <cellStyle name="auf tausender" xfId="37"/>
    <cellStyle name="Bad" xfId="38"/>
    <cellStyle name="Calculation" xfId="39"/>
    <cellStyle name="category" xfId="40"/>
    <cellStyle name="Check Cell" xfId="41"/>
    <cellStyle name="Column Heading" xfId="42"/>
    <cellStyle name="Comma [2]" xfId="43"/>
    <cellStyle name="Currency0" xfId="44"/>
    <cellStyle name="Currency1" xfId="45"/>
    <cellStyle name="Currency2" xfId="46"/>
    <cellStyle name="Datum" xfId="47"/>
    <cellStyle name="Dia" xfId="48"/>
    <cellStyle name="Encabez1" xfId="49"/>
    <cellStyle name="Encabez2" xfId="50"/>
    <cellStyle name="Euro" xfId="51"/>
    <cellStyle name="Explanatory Text" xfId="52"/>
    <cellStyle name="Fijo" xfId="53"/>
    <cellStyle name="Financiero" xfId="54"/>
    <cellStyle name="Footnote" xfId="55"/>
    <cellStyle name="Good" xfId="56"/>
    <cellStyle name="Grey" xfId="57"/>
    <cellStyle name="HEADER" xfId="58"/>
    <cellStyle name="Heading 1" xfId="59"/>
    <cellStyle name="Heading 2" xfId="60"/>
    <cellStyle name="Heading 3" xfId="61"/>
    <cellStyle name="Heading 4" xfId="62"/>
    <cellStyle name="Hyperlink" xfId="4" builtinId="8"/>
    <cellStyle name="InLink" xfId="63"/>
    <cellStyle name="Input" xfId="64"/>
    <cellStyle name="Input [yellow]" xfId="65"/>
    <cellStyle name="Input Cells" xfId="66"/>
    <cellStyle name="Linked Cell" xfId="67"/>
    <cellStyle name="Linked Cells" xfId="68"/>
    <cellStyle name="m1" xfId="69"/>
    <cellStyle name="Migliaia_Foglio1" xfId="70"/>
    <cellStyle name="Millares [0]_96 Risk" xfId="71"/>
    <cellStyle name="Millares_96 Risk" xfId="72"/>
    <cellStyle name="mod1" xfId="73"/>
    <cellStyle name="Model" xfId="74"/>
    <cellStyle name="modelo1" xfId="75"/>
    <cellStyle name="Moneda [0]_96 Risk" xfId="76"/>
    <cellStyle name="Moneda_96 Risk" xfId="77"/>
    <cellStyle name="Monetario" xfId="78"/>
    <cellStyle name="neg0.0" xfId="79"/>
    <cellStyle name="NORAYAS" xfId="80"/>
    <cellStyle name="Normal - Style1" xfId="81"/>
    <cellStyle name="Normal 3" xfId="82"/>
    <cellStyle name="Normal_C&amp;W_new" xfId="83"/>
    <cellStyle name="Normale_Ratios" xfId="84"/>
    <cellStyle name="Note" xfId="85"/>
    <cellStyle name="Number" xfId="86"/>
    <cellStyle name="Output" xfId="87"/>
    <cellStyle name="per.style" xfId="88"/>
    <cellStyle name="Percent [2]" xfId="89"/>
    <cellStyle name="PLAN1" xfId="90"/>
    <cellStyle name="Porcentaje" xfId="91"/>
    <cellStyle name="Problem" xfId="92"/>
    <cellStyle name="Prozent 2" xfId="2"/>
    <cellStyle name="Prozent 3" xfId="93"/>
    <cellStyle name="Prozent 4" xfId="94"/>
    <cellStyle name="Prozent 5" xfId="95"/>
    <cellStyle name="SAPBEXaggData" xfId="96"/>
    <cellStyle name="SAPBEXaggDataEmph" xfId="97"/>
    <cellStyle name="SAPBEXaggItem" xfId="98"/>
    <cellStyle name="SAPBEXaggItemX" xfId="99"/>
    <cellStyle name="SAPBEXchaText" xfId="100"/>
    <cellStyle name="SAPBEXexcBad7" xfId="101"/>
    <cellStyle name="SAPBEXexcBad8" xfId="102"/>
    <cellStyle name="SAPBEXexcBad9" xfId="103"/>
    <cellStyle name="SAPBEXexcCritical4" xfId="104"/>
    <cellStyle name="SAPBEXexcCritical5" xfId="105"/>
    <cellStyle name="SAPBEXexcCritical6" xfId="106"/>
    <cellStyle name="SAPBEXexcGood1" xfId="107"/>
    <cellStyle name="SAPBEXexcGood2" xfId="108"/>
    <cellStyle name="SAPBEXexcGood3" xfId="109"/>
    <cellStyle name="SAPBEXfilterDrill" xfId="110"/>
    <cellStyle name="SAPBEXfilterItem" xfId="111"/>
    <cellStyle name="SAPBEXfilterText" xfId="112"/>
    <cellStyle name="SAPBEXformats" xfId="113"/>
    <cellStyle name="SAPBEXheaderItem" xfId="114"/>
    <cellStyle name="SAPBEXheaderItem 2" xfId="115"/>
    <cellStyle name="SAPBEXheaderText" xfId="116"/>
    <cellStyle name="SAPBEXHLevel0" xfId="117"/>
    <cellStyle name="SAPBEXHLevel0X" xfId="118"/>
    <cellStyle name="SAPBEXHLevel1" xfId="119"/>
    <cellStyle name="SAPBEXHLevel1X" xfId="120"/>
    <cellStyle name="SAPBEXHLevel2" xfId="121"/>
    <cellStyle name="SAPBEXHLevel2X" xfId="122"/>
    <cellStyle name="SAPBEXHLevel3" xfId="123"/>
    <cellStyle name="SAPBEXHLevel3X" xfId="124"/>
    <cellStyle name="SAPBEXresData" xfId="125"/>
    <cellStyle name="SAPBEXresDataEmph" xfId="126"/>
    <cellStyle name="SAPBEXresItem" xfId="127"/>
    <cellStyle name="SAPBEXresItemX" xfId="128"/>
    <cellStyle name="SAPBEXstdData" xfId="129"/>
    <cellStyle name="SAPBEXstdDataEmph" xfId="130"/>
    <cellStyle name="SAPBEXstdItem" xfId="131"/>
    <cellStyle name="SAPBEXstdItemX" xfId="132"/>
    <cellStyle name="SAPBEXtitle" xfId="133"/>
    <cellStyle name="SAPBEXundefined" xfId="134"/>
    <cellStyle name="Standaard_KPN (Qs 2000 and 2001) (2002-03-14)" xfId="135"/>
    <cellStyle name="Standard" xfId="0" builtinId="0"/>
    <cellStyle name="Standard 2" xfId="136"/>
    <cellStyle name="Standard_consensus_1 2" xfId="1"/>
    <cellStyle name="Style 1" xfId="137"/>
    <cellStyle name="subhead" xfId="138"/>
    <cellStyle name="test" xfId="139"/>
    <cellStyle name="Title" xfId="140"/>
    <cellStyle name="Total" xfId="141"/>
    <cellStyle name="Warning Text" xfId="14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3FDE8"/>
      <rgbColor rgb="00E4E4E4"/>
      <rgbColor rgb="00FF0000"/>
      <rgbColor rgb="0000FF00"/>
      <rgbColor rgb="000000FF"/>
      <rgbColor rgb="00FFFF00"/>
      <rgbColor rgb="00FF00FF"/>
      <rgbColor rgb="0000FFFF"/>
      <rgbColor rgb="00800000"/>
      <rgbColor rgb="00008000"/>
      <rgbColor rgb="00FFFFFF"/>
      <rgbColor rgb="00808000"/>
      <rgbColor rgb="00FDB9B9"/>
      <rgbColor rgb="00008080"/>
      <rgbColor rgb="00C0C0C0"/>
      <rgbColor rgb="00808080"/>
      <rgbColor rgb="0050A2A0"/>
      <rgbColor rgb="00B7B7B7"/>
      <rgbColor rgb="0099CCCC"/>
      <rgbColor rgb="00CCFFFF"/>
      <rgbColor rgb="00999999"/>
      <rgbColor rgb="00E20074"/>
      <rgbColor rgb="000066CC"/>
      <rgbColor rgb="00000000"/>
      <rgbColor rgb="00FFFFFF"/>
      <rgbColor rgb="00FF3399"/>
      <rgbColor rgb="00FFFF00"/>
      <rgbColor rgb="0000FFFF"/>
      <rgbColor rgb="00E6F2F2"/>
      <rgbColor rgb="00DDDDDD"/>
      <rgbColor rgb="00008080"/>
      <rgbColor rgb="000000FF"/>
      <rgbColor rgb="0000CCFF"/>
      <rgbColor rgb="00CCFFFF"/>
      <rgbColor rgb="00CCFFCC"/>
      <rgbColor rgb="00FFFF99"/>
      <rgbColor rgb="0099CCFF"/>
      <rgbColor rgb="00E20074"/>
      <rgbColor rgb="00F89A9A"/>
      <rgbColor rgb="00FFCC99"/>
      <rgbColor rgb="003366FF"/>
      <rgbColor rgb="0089FF89"/>
      <rgbColor rgb="0099CC00"/>
      <rgbColor rgb="00FFCC00"/>
      <rgbColor rgb="00FF9900"/>
      <rgbColor rgb="00FF6600"/>
      <rgbColor rgb="00666699"/>
      <rgbColor rgb="00969696"/>
      <rgbColor rgb="00003366"/>
      <rgbColor rgb="00339966"/>
      <rgbColor rgb="00003300"/>
      <rgbColor rgb="00C6F6C0"/>
      <rgbColor rgb="00993300"/>
      <rgbColor rgb="00993366"/>
      <rgbColor rgb="00333399"/>
      <rgbColor rgb="00494949"/>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462643</xdr:colOff>
      <xdr:row>12</xdr:row>
      <xdr:rowOff>151902</xdr:rowOff>
    </xdr:from>
    <xdr:to>
      <xdr:col>0</xdr:col>
      <xdr:colOff>1945822</xdr:colOff>
      <xdr:row>12</xdr:row>
      <xdr:rowOff>881273</xdr:rowOff>
    </xdr:to>
    <xdr:pic>
      <xdr:nvPicPr>
        <xdr:cNvPr id="3" name="Grafik 2" descr="Logo weiss.png"/>
        <xdr:cNvPicPr>
          <a:picLocks noChangeAspect="1"/>
        </xdr:cNvPicPr>
      </xdr:nvPicPr>
      <xdr:blipFill>
        <a:blip xmlns:r="http://schemas.openxmlformats.org/officeDocument/2006/relationships" r:embed="rId1" cstate="print"/>
        <a:stretch>
          <a:fillRect/>
        </a:stretch>
      </xdr:blipFill>
      <xdr:spPr>
        <a:xfrm>
          <a:off x="462643" y="2696438"/>
          <a:ext cx="1483179" cy="729371"/>
        </a:xfrm>
        <a:prstGeom prst="rect">
          <a:avLst/>
        </a:prstGeom>
      </xdr:spPr>
    </xdr:pic>
    <xdr:clientData/>
  </xdr:twoCellAnchor>
  <xdr:twoCellAnchor editAs="oneCell">
    <xdr:from>
      <xdr:col>32</xdr:col>
      <xdr:colOff>462643</xdr:colOff>
      <xdr:row>12</xdr:row>
      <xdr:rowOff>122464</xdr:rowOff>
    </xdr:from>
    <xdr:to>
      <xdr:col>32</xdr:col>
      <xdr:colOff>1945822</xdr:colOff>
      <xdr:row>12</xdr:row>
      <xdr:rowOff>851835</xdr:rowOff>
    </xdr:to>
    <xdr:pic>
      <xdr:nvPicPr>
        <xdr:cNvPr id="4" name="Grafik 3" descr="Logo weiss.png"/>
        <xdr:cNvPicPr>
          <a:picLocks noChangeAspect="1"/>
        </xdr:cNvPicPr>
      </xdr:nvPicPr>
      <xdr:blipFill>
        <a:blip xmlns:r="http://schemas.openxmlformats.org/officeDocument/2006/relationships" r:embed="rId1" cstate="print"/>
        <a:stretch>
          <a:fillRect/>
        </a:stretch>
      </xdr:blipFill>
      <xdr:spPr>
        <a:xfrm>
          <a:off x="16029214" y="2667000"/>
          <a:ext cx="1483179" cy="7293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759907\Desktop\Consensus%20Master%20-%20PRE%20Feedback%20Q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esln01s\res2\Telecoms\MODELS\UK\CWC\CWC_v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esln01s\res2\Telecoms\MODELS\GERMANY\Deutsche%20Telekom\Model\D297wi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3/11_DT_Results/Q4/12_Consensus/Consensus%20Master%20Q2-13%20(INTERNAL)%20POST%20FEEDBACK%20-%20Kopi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Quicklinks"/>
      <sheetName val="Summary"/>
      <sheetName val="Summary (2)"/>
      <sheetName val="Summary (Alt1)"/>
      <sheetName val="Summary (Alt2)"/>
      <sheetName val="Q Cockpit"/>
      <sheetName val="FY Cockpit"/>
      <sheetName val="FY+1 Cockpit"/>
      <sheetName val="Overview Ys"/>
      <sheetName val="Summary Short"/>
      <sheetName val="Gaphic Overview CY to CY+4 "/>
      <sheetName val="Gaphic Overview Qs"/>
      <sheetName val="Recom. Share"/>
      <sheetName val="Recom. Sector"/>
      <sheetName val="Overview Qs"/>
      <sheetName val="Overview vs Planung Ys"/>
      <sheetName val="Overview vs Planung Qs"/>
      <sheetName val="Outlyer vs Current Q"/>
      <sheetName val="Outlyer vs Con CY"/>
      <sheetName val="Outlyer vs Con CY+1"/>
      <sheetName val="Outlyer vs Act Current Q"/>
      <sheetName val="Outlyer vs Act CY"/>
      <sheetName val="Outlyer vs Act CY+1"/>
      <sheetName val="Q1 Estimates"/>
      <sheetName val="Q2 Estimates"/>
      <sheetName val="Q3 Estimates"/>
      <sheetName val="Q4 Estimates"/>
      <sheetName val="CY Estimates"/>
      <sheetName val="CY+1 Estimates"/>
      <sheetName val="CY+2 Estimates"/>
      <sheetName val="CY+3 Estimates"/>
      <sheetName val="CY+4 Estimates"/>
      <sheetName val="Barclays"/>
      <sheetName val="Berenberg"/>
      <sheetName val="BoA"/>
      <sheetName val="Citi"/>
      <sheetName val="CS"/>
      <sheetName val="Commerzbank"/>
      <sheetName val="Deutsche"/>
      <sheetName val="Exane"/>
      <sheetName val="Execution"/>
      <sheetName val="GS"/>
      <sheetName val="HSBC"/>
      <sheetName val="Jeffries"/>
      <sheetName val="JPM"/>
      <sheetName val="Kepler"/>
      <sheetName val="LBBW"/>
      <sheetName val="Macquarie"/>
      <sheetName val="Morgan Stanley"/>
      <sheetName val="Newstreet"/>
      <sheetName val="Nomura"/>
      <sheetName val="Raymond James"/>
      <sheetName val="RBC"/>
      <sheetName val="Sanford Bernstein"/>
      <sheetName val="SG"/>
      <sheetName val="UBS"/>
      <sheetName val="Non-Core"/>
      <sheetName val="Outlyer Analysis"/>
      <sheetName val="Group"/>
      <sheetName val="Rev.."/>
      <sheetName val="EBITDA.."/>
      <sheetName val="FCF.."/>
      <sheetName val="Capex.."/>
      <sheetName val="DPS"/>
      <sheetName val="DE"/>
      <sheetName val="Rev"/>
      <sheetName val=" EBITDA"/>
      <sheetName val="Capex"/>
      <sheetName val="USA"/>
      <sheetName val="Rev."/>
      <sheetName val="EBITDA."/>
      <sheetName val="Capex."/>
      <sheetName val="EU"/>
      <sheetName val="Rev,"/>
      <sheetName val="EBITDA,"/>
      <sheetName val="Capex,"/>
      <sheetName val="TSI"/>
      <sheetName val="Rev-"/>
      <sheetName val="EBITDA-"/>
      <sheetName val="Capex-"/>
      <sheetName val="Input Reuters"/>
      <sheetName val="Input IBES"/>
      <sheetName val="US-Consensus"/>
      <sheetName val="DT WACCs"/>
      <sheetName val="Bandbreiten"/>
      <sheetName val="Bandbreitencharts"/>
      <sheetName val="IBES + Reuters"/>
      <sheetName val="Recommendations"/>
      <sheetName val="Diagramme Input"/>
      <sheetName val="Input Actuals"/>
      <sheetName val="Actuals Delta abs"/>
      <sheetName val="Actual Delta rel"/>
      <sheetName val="Current Actuals"/>
      <sheetName val="Current Actuals %"/>
      <sheetName val="Configurated Planning view"/>
      <sheetName val="Planing Delta abs"/>
      <sheetName val="Planing Delta rel"/>
      <sheetName val="Planung Input"/>
      <sheetName val="Guidance Impact - Overview"/>
      <sheetName val="Guidance Impact - CQ"/>
      <sheetName val="Guidance Impact - CY"/>
      <sheetName val="External pre Guidance -Overview"/>
      <sheetName val="External pre Guidance - CQ"/>
      <sheetName val="External pre Guidance - CY"/>
      <sheetName val="External last Q"/>
      <sheetName val="Valutation"/>
      <sheetName val="Input Actuals (extern)"/>
    </sheetNames>
    <sheetDataSet>
      <sheetData sheetId="0">
        <row r="43">
          <cell r="A43" t="str">
            <v>iPF '14</v>
          </cell>
        </row>
        <row r="44">
          <cell r="A44" t="str">
            <v>FC 2+10</v>
          </cell>
        </row>
        <row r="45">
          <cell r="A45" t="str">
            <v>FC 5+7</v>
          </cell>
        </row>
        <row r="46">
          <cell r="A46" t="str">
            <v>iPF '15</v>
          </cell>
        </row>
        <row r="47">
          <cell r="A47" t="str">
            <v>FC 8+4</v>
          </cell>
        </row>
        <row r="48">
          <cell r="A48" t="str">
            <v>Act</v>
          </cell>
        </row>
        <row r="51">
          <cell r="A51" t="str">
            <v>iPF '14</v>
          </cell>
        </row>
        <row r="52">
          <cell r="A52" t="str">
            <v>iPF '15</v>
          </cell>
        </row>
      </sheetData>
      <sheetData sheetId="1" refreshError="1"/>
      <sheetData sheetId="2" refreshError="1"/>
      <sheetData sheetId="3" refreshError="1"/>
      <sheetData sheetId="4" refreshError="1"/>
      <sheetData sheetId="5" refreshError="1"/>
      <sheetData sheetId="6">
        <row r="3">
          <cell r="C3">
            <v>22435</v>
          </cell>
        </row>
        <row r="4">
          <cell r="C4">
            <v>6651</v>
          </cell>
        </row>
        <row r="5">
          <cell r="C5">
            <v>1983</v>
          </cell>
        </row>
        <row r="7">
          <cell r="C7">
            <v>967</v>
          </cell>
        </row>
        <row r="8">
          <cell r="C8">
            <v>-67</v>
          </cell>
        </row>
        <row r="9">
          <cell r="C9">
            <v>908</v>
          </cell>
        </row>
        <row r="11">
          <cell r="C11">
            <v>2177</v>
          </cell>
        </row>
        <row r="12">
          <cell r="C12">
            <v>18556</v>
          </cell>
        </row>
        <row r="13">
          <cell r="C13">
            <v>24666</v>
          </cell>
        </row>
        <row r="16">
          <cell r="C16">
            <v>38</v>
          </cell>
        </row>
        <row r="17">
          <cell r="C17">
            <v>2006</v>
          </cell>
        </row>
        <row r="18">
          <cell r="C18">
            <v>328</v>
          </cell>
        </row>
        <row r="19">
          <cell r="C19">
            <v>4377</v>
          </cell>
        </row>
        <row r="20">
          <cell r="C20">
            <v>1.3282</v>
          </cell>
        </row>
        <row r="21">
          <cell r="C21">
            <v>13704</v>
          </cell>
        </row>
        <row r="22">
          <cell r="C22">
            <v>1666</v>
          </cell>
        </row>
        <row r="23">
          <cell r="C23">
            <v>1584</v>
          </cell>
        </row>
        <row r="24">
          <cell r="C24">
            <v>973</v>
          </cell>
        </row>
        <row r="25">
          <cell r="C25">
            <v>828</v>
          </cell>
        </row>
        <row r="26">
          <cell r="C26">
            <v>2988</v>
          </cell>
        </row>
        <row r="27">
          <cell r="C27">
            <v>1563</v>
          </cell>
        </row>
        <row r="28">
          <cell r="C28">
            <v>828</v>
          </cell>
        </row>
        <row r="29">
          <cell r="C29">
            <v>929</v>
          </cell>
        </row>
        <row r="30">
          <cell r="C30">
            <v>1017</v>
          </cell>
        </row>
        <row r="31">
          <cell r="C31">
            <v>9038</v>
          </cell>
        </row>
        <row r="32">
          <cell r="C32">
            <v>2879</v>
          </cell>
        </row>
        <row r="33">
          <cell r="C33">
            <v>-6480</v>
          </cell>
        </row>
        <row r="34">
          <cell r="C34">
            <v>60132</v>
          </cell>
        </row>
        <row r="37">
          <cell r="C37">
            <v>21056</v>
          </cell>
        </row>
        <row r="39">
          <cell r="C39">
            <v>13174</v>
          </cell>
        </row>
        <row r="40">
          <cell r="C40">
            <v>6244</v>
          </cell>
        </row>
        <row r="41">
          <cell r="C41">
            <v>1106</v>
          </cell>
        </row>
        <row r="44">
          <cell r="C44">
            <v>8936</v>
          </cell>
        </row>
        <row r="45">
          <cell r="C45">
            <v>3874</v>
          </cell>
        </row>
        <row r="46">
          <cell r="C46">
            <v>5146</v>
          </cell>
        </row>
        <row r="47">
          <cell r="C47">
            <v>4550</v>
          </cell>
        </row>
        <row r="48">
          <cell r="C48">
            <v>495</v>
          </cell>
        </row>
        <row r="49">
          <cell r="C49">
            <v>599</v>
          </cell>
        </row>
        <row r="50">
          <cell r="C50">
            <v>425</v>
          </cell>
        </row>
        <row r="51">
          <cell r="C51">
            <v>192</v>
          </cell>
        </row>
        <row r="52">
          <cell r="C52">
            <v>1165</v>
          </cell>
        </row>
        <row r="53">
          <cell r="C53">
            <v>438</v>
          </cell>
        </row>
        <row r="54">
          <cell r="C54">
            <v>337</v>
          </cell>
        </row>
        <row r="55">
          <cell r="C55">
            <v>404</v>
          </cell>
        </row>
        <row r="56">
          <cell r="C56">
            <v>283</v>
          </cell>
        </row>
        <row r="57">
          <cell r="C57">
            <v>774</v>
          </cell>
        </row>
        <row r="58">
          <cell r="C58">
            <v>-655</v>
          </cell>
        </row>
        <row r="59">
          <cell r="C59">
            <v>-55</v>
          </cell>
        </row>
        <row r="60">
          <cell r="C60">
            <v>17424</v>
          </cell>
        </row>
        <row r="63">
          <cell r="C63">
            <v>0.39700000000000002</v>
          </cell>
        </row>
        <row r="64">
          <cell r="C64">
            <v>0.2087734425522742</v>
          </cell>
        </row>
        <row r="65">
          <cell r="C65">
            <v>0.33201984821949798</v>
          </cell>
        </row>
        <row r="66">
          <cell r="C66">
            <v>0.29711884753901563</v>
          </cell>
        </row>
        <row r="67">
          <cell r="C67">
            <v>0.37815656565656564</v>
          </cell>
        </row>
        <row r="68">
          <cell r="C68">
            <v>0.43679342240493318</v>
          </cell>
        </row>
        <row r="69">
          <cell r="C69">
            <v>0.2318840579710145</v>
          </cell>
        </row>
        <row r="70">
          <cell r="C70">
            <v>0.38989290495314594</v>
          </cell>
        </row>
        <row r="71">
          <cell r="C71">
            <v>0.28023032629558542</v>
          </cell>
        </row>
        <row r="72">
          <cell r="C72">
            <v>0.40700483091787437</v>
          </cell>
        </row>
        <row r="73">
          <cell r="C73">
            <v>0.43487621097954793</v>
          </cell>
        </row>
        <row r="74">
          <cell r="C74">
            <v>0.27826941986234022</v>
          </cell>
        </row>
        <row r="75">
          <cell r="C75">
            <v>8.5638415578667845E-2</v>
          </cell>
        </row>
        <row r="76">
          <cell r="C76">
            <v>0.28899999999999998</v>
          </cell>
        </row>
        <row r="79">
          <cell r="C79">
            <v>3411</v>
          </cell>
        </row>
        <row r="80">
          <cell r="C80">
            <v>3279</v>
          </cell>
        </row>
        <row r="81">
          <cell r="C81">
            <v>4357</v>
          </cell>
        </row>
        <row r="82">
          <cell r="C82">
            <v>3661</v>
          </cell>
        </row>
        <row r="83">
          <cell r="C83">
            <v>1066</v>
          </cell>
        </row>
        <row r="84">
          <cell r="C84">
            <v>411</v>
          </cell>
        </row>
        <row r="85">
          <cell r="C85">
            <v>11068</v>
          </cell>
        </row>
        <row r="88">
          <cell r="C88">
            <v>4606</v>
          </cell>
        </row>
        <row r="90">
          <cell r="C90">
            <v>39093</v>
          </cell>
        </row>
        <row r="99">
          <cell r="C99">
            <v>10173</v>
          </cell>
        </row>
        <row r="100">
          <cell r="C100">
            <v>7251</v>
          </cell>
        </row>
        <row r="101">
          <cell r="C101">
            <v>2755</v>
          </cell>
        </row>
        <row r="102">
          <cell r="C102">
            <v>930</v>
          </cell>
        </row>
      </sheetData>
      <sheetData sheetId="7" refreshError="1"/>
      <sheetData sheetId="8"/>
      <sheetData sheetId="9" refreshError="1"/>
      <sheetData sheetId="10" refreshError="1"/>
      <sheetData sheetId="11" refreshError="1"/>
      <sheetData sheetId="12" refreshError="1"/>
      <sheetData sheetId="13" refreshError="1"/>
      <sheetData sheetId="14">
        <row r="1">
          <cell r="B1" t="str">
            <v>q1-1</v>
          </cell>
          <cell r="C1" t="str">
            <v>q1-2</v>
          </cell>
          <cell r="D1" t="str">
            <v>q1-3</v>
          </cell>
          <cell r="E1" t="str">
            <v>q1-4</v>
          </cell>
          <cell r="F1" t="str">
            <v>q1-5</v>
          </cell>
          <cell r="G1" t="str">
            <v>q2-1</v>
          </cell>
          <cell r="H1" t="str">
            <v>q2-2</v>
          </cell>
          <cell r="I1" t="str">
            <v>q2-3</v>
          </cell>
          <cell r="J1" t="str">
            <v>q2-4</v>
          </cell>
          <cell r="K1" t="str">
            <v>q2-5</v>
          </cell>
          <cell r="L1" t="str">
            <v>q3-1</v>
          </cell>
          <cell r="M1" t="str">
            <v>q3-2</v>
          </cell>
          <cell r="N1" t="str">
            <v>q3-3</v>
          </cell>
          <cell r="O1" t="str">
            <v>q3-4</v>
          </cell>
          <cell r="P1" t="str">
            <v>q3-5</v>
          </cell>
          <cell r="Q1" t="str">
            <v>q4-1</v>
          </cell>
          <cell r="R1" t="str">
            <v>q4-2</v>
          </cell>
          <cell r="S1" t="str">
            <v>q4-3</v>
          </cell>
          <cell r="T1" t="str">
            <v>q4-4</v>
          </cell>
          <cell r="U1" t="str">
            <v>q4-5</v>
          </cell>
        </row>
        <row r="2">
          <cell r="B2" t="str">
            <v>Q1</v>
          </cell>
          <cell r="C2" t="str">
            <v># of estimates</v>
          </cell>
          <cell r="D2" t="str">
            <v>High</v>
          </cell>
          <cell r="E2" t="str">
            <v>Low</v>
          </cell>
          <cell r="F2" t="str">
            <v>SD in %
of Avg</v>
          </cell>
          <cell r="G2" t="str">
            <v>Q2</v>
          </cell>
          <cell r="H2" t="str">
            <v># of estimates</v>
          </cell>
          <cell r="I2" t="str">
            <v>High</v>
          </cell>
          <cell r="J2" t="str">
            <v>Low</v>
          </cell>
          <cell r="K2" t="str">
            <v>SD in %
of Avg</v>
          </cell>
          <cell r="L2" t="str">
            <v>Q3</v>
          </cell>
          <cell r="M2" t="str">
            <v># of estimates</v>
          </cell>
          <cell r="N2" t="str">
            <v>High</v>
          </cell>
          <cell r="O2" t="str">
            <v>Low</v>
          </cell>
          <cell r="P2" t="str">
            <v>SD in %
of Avg</v>
          </cell>
          <cell r="Q2" t="str">
            <v>Q4</v>
          </cell>
          <cell r="R2" t="str">
            <v># of estimates</v>
          </cell>
          <cell r="S2" t="str">
            <v>High</v>
          </cell>
          <cell r="T2" t="str">
            <v>Low</v>
          </cell>
          <cell r="U2" t="str">
            <v>SD</v>
          </cell>
        </row>
        <row r="3">
          <cell r="B3">
            <v>5480.8449461505279</v>
          </cell>
          <cell r="C3">
            <v>16</v>
          </cell>
          <cell r="D3">
            <v>5530.3170847997808</v>
          </cell>
          <cell r="E3">
            <v>5427.477709111502</v>
          </cell>
          <cell r="F3">
            <v>4.5598738855288003E-3</v>
          </cell>
          <cell r="G3">
            <v>5504.1003754374178</v>
          </cell>
          <cell r="H3">
            <v>12</v>
          </cell>
          <cell r="I3">
            <v>5622.1263368719719</v>
          </cell>
          <cell r="J3">
            <v>5402.8653789994578</v>
          </cell>
          <cell r="K3">
            <v>8.770809803892261E-3</v>
          </cell>
          <cell r="L3">
            <v>5580.1873860681344</v>
          </cell>
          <cell r="M3">
            <v>12</v>
          </cell>
          <cell r="N3">
            <v>5629.7201258205332</v>
          </cell>
          <cell r="O3">
            <v>5496.7455423116835</v>
          </cell>
          <cell r="P3">
            <v>7.8877411461709904E-3</v>
          </cell>
          <cell r="Q3">
            <v>5535.1663022797993</v>
          </cell>
          <cell r="R3">
            <v>12</v>
          </cell>
          <cell r="S3">
            <v>5619.3837419424826</v>
          </cell>
          <cell r="T3">
            <v>5427.8450382965448</v>
          </cell>
          <cell r="U3">
            <v>8.1180073675105238E-3</v>
          </cell>
        </row>
        <row r="4">
          <cell r="B4">
            <v>1625.9993152231323</v>
          </cell>
          <cell r="C4">
            <v>18</v>
          </cell>
          <cell r="D4">
            <v>1651.2741896274124</v>
          </cell>
          <cell r="E4">
            <v>1595.44</v>
          </cell>
          <cell r="F4">
            <v>7.457170277513343E-3</v>
          </cell>
          <cell r="G4">
            <v>1670.9523244062093</v>
          </cell>
          <cell r="H4">
            <v>14</v>
          </cell>
          <cell r="I4">
            <v>1697.3392002362511</v>
          </cell>
          <cell r="J4">
            <v>1636.7094844087683</v>
          </cell>
          <cell r="K4">
            <v>9.3402316308604377E-3</v>
          </cell>
          <cell r="L4">
            <v>1702.6635484502426</v>
          </cell>
          <cell r="M4">
            <v>14</v>
          </cell>
          <cell r="N4">
            <v>1741.0823566845204</v>
          </cell>
          <cell r="O4">
            <v>1654.2482102137135</v>
          </cell>
          <cell r="P4">
            <v>1.213097903202017E-2</v>
          </cell>
          <cell r="Q4">
            <v>1654.4226519207855</v>
          </cell>
          <cell r="R4">
            <v>14</v>
          </cell>
          <cell r="S4">
            <v>1693.9987358189439</v>
          </cell>
          <cell r="T4">
            <v>1617.2199999999993</v>
          </cell>
          <cell r="U4">
            <v>1.4122001288908351E-2</v>
          </cell>
        </row>
        <row r="5">
          <cell r="B5">
            <v>380.34945321583513</v>
          </cell>
          <cell r="C5">
            <v>13</v>
          </cell>
          <cell r="D5">
            <v>513.49999999999636</v>
          </cell>
          <cell r="E5">
            <v>246.20000000000437</v>
          </cell>
          <cell r="F5">
            <v>0.25540087787115801</v>
          </cell>
          <cell r="G5">
            <v>290.84981753296483</v>
          </cell>
          <cell r="H5">
            <v>11</v>
          </cell>
          <cell r="I5">
            <v>504.41669836422932</v>
          </cell>
          <cell r="J5">
            <v>128.55999999999767</v>
          </cell>
          <cell r="K5">
            <v>0.33136776091631209</v>
          </cell>
          <cell r="L5">
            <v>278.26671344907101</v>
          </cell>
          <cell r="M5">
            <v>11</v>
          </cell>
          <cell r="N5">
            <v>407.72499999999491</v>
          </cell>
          <cell r="O5">
            <v>75.959999999999127</v>
          </cell>
          <cell r="P5">
            <v>0.33457845532544062</v>
          </cell>
          <cell r="Q5">
            <v>312.75214201257876</v>
          </cell>
          <cell r="R5">
            <v>11</v>
          </cell>
          <cell r="S5">
            <v>584.46500000000378</v>
          </cell>
          <cell r="T5">
            <v>103.04728980827312</v>
          </cell>
          <cell r="U5">
            <v>0.47264649829370842</v>
          </cell>
        </row>
        <row r="6">
          <cell r="B6">
            <v>-1.9523673185506071E-2</v>
          </cell>
          <cell r="C6">
            <v>3</v>
          </cell>
          <cell r="D6">
            <v>-1.2969975398583911E-2</v>
          </cell>
          <cell r="E6">
            <v>-2.5601044157934294E-2</v>
          </cell>
          <cell r="F6">
            <v>0.26468381702066685</v>
          </cell>
          <cell r="G6">
            <v>-1.6368965617593191E-2</v>
          </cell>
          <cell r="H6">
            <v>3</v>
          </cell>
          <cell r="I6">
            <v>-0.01</v>
          </cell>
          <cell r="J6">
            <v>-2.1691880209941283E-2</v>
          </cell>
          <cell r="K6">
            <v>0.295080404099893</v>
          </cell>
          <cell r="L6">
            <v>-1.6503538031500356E-2</v>
          </cell>
          <cell r="M6">
            <v>3</v>
          </cell>
          <cell r="N6">
            <v>-7.5977965731560682E-3</v>
          </cell>
          <cell r="O6">
            <v>-2.6912817521345E-2</v>
          </cell>
          <cell r="P6">
            <v>0.48211925418307361</v>
          </cell>
          <cell r="Q6">
            <v>-9.845132198227316E-3</v>
          </cell>
          <cell r="R6">
            <v>3</v>
          </cell>
          <cell r="S6">
            <v>-5.16248464432989E-4</v>
          </cell>
          <cell r="T6">
            <v>-1.4999999999999999E-2</v>
          </cell>
          <cell r="U6">
            <v>0.67126163545600892</v>
          </cell>
        </row>
        <row r="7">
          <cell r="B7">
            <v>224.03020873755401</v>
          </cell>
          <cell r="C7">
            <v>13</v>
          </cell>
          <cell r="D7">
            <v>254.85900000000038</v>
          </cell>
          <cell r="E7">
            <v>191.81746358820817</v>
          </cell>
          <cell r="F7">
            <v>9.5554232748413084E-2</v>
          </cell>
          <cell r="G7">
            <v>214.07754051279005</v>
          </cell>
          <cell r="H7">
            <v>11</v>
          </cell>
          <cell r="I7">
            <v>255</v>
          </cell>
          <cell r="J7">
            <v>175.34194564068883</v>
          </cell>
          <cell r="K7">
            <v>0.11695368130315266</v>
          </cell>
          <cell r="L7">
            <v>218.09471130600704</v>
          </cell>
          <cell r="M7">
            <v>11</v>
          </cell>
          <cell r="N7">
            <v>245</v>
          </cell>
          <cell r="O7">
            <v>166.3646212410832</v>
          </cell>
          <cell r="P7">
            <v>0.10264164019029687</v>
          </cell>
          <cell r="Q7">
            <v>208.76955869171942</v>
          </cell>
          <cell r="R7">
            <v>11</v>
          </cell>
          <cell r="S7">
            <v>245</v>
          </cell>
          <cell r="T7">
            <v>170.31130123390525</v>
          </cell>
          <cell r="U7">
            <v>9.8731249541449767E-2</v>
          </cell>
        </row>
        <row r="8">
          <cell r="B8">
            <v>-6.4014840215929327</v>
          </cell>
          <cell r="C8">
            <v>11</v>
          </cell>
          <cell r="D8">
            <v>2.1205000000009022</v>
          </cell>
          <cell r="E8">
            <v>-15.000000000000567</v>
          </cell>
          <cell r="F8">
            <v>0.98098025139841671</v>
          </cell>
          <cell r="G8">
            <v>0.81203546503005719</v>
          </cell>
          <cell r="H8">
            <v>9</v>
          </cell>
          <cell r="I8">
            <v>10</v>
          </cell>
          <cell r="J8">
            <v>-15.000000000000567</v>
          </cell>
          <cell r="K8">
            <v>10.868073021193949</v>
          </cell>
          <cell r="L8">
            <v>6.1116723569072571</v>
          </cell>
          <cell r="M8">
            <v>10</v>
          </cell>
          <cell r="N8">
            <v>37.164999999999054</v>
          </cell>
          <cell r="O8">
            <v>-15.000000000000567</v>
          </cell>
          <cell r="P8">
            <v>2.5616621535322657</v>
          </cell>
          <cell r="Q8">
            <v>13.840673577942601</v>
          </cell>
          <cell r="R8">
            <v>10</v>
          </cell>
          <cell r="S8">
            <v>41.335000000000946</v>
          </cell>
          <cell r="T8">
            <v>-15.000000000000567</v>
          </cell>
          <cell r="U8">
            <v>1.38502851439488</v>
          </cell>
        </row>
        <row r="9">
          <cell r="B9">
            <v>144.80751875200272</v>
          </cell>
          <cell r="C9">
            <v>6</v>
          </cell>
          <cell r="D9">
            <v>218.49923455914677</v>
          </cell>
          <cell r="E9">
            <v>24.646100000001752</v>
          </cell>
          <cell r="F9">
            <v>0.41730036712195939</v>
          </cell>
          <cell r="G9">
            <v>112.93230271978587</v>
          </cell>
          <cell r="H9">
            <v>5</v>
          </cell>
          <cell r="I9">
            <v>161.69534819113323</v>
          </cell>
          <cell r="J9">
            <v>-4.6911500000023807</v>
          </cell>
          <cell r="K9">
            <v>0.54222615845497757</v>
          </cell>
          <cell r="L9">
            <v>99.924047410380766</v>
          </cell>
          <cell r="M9">
            <v>5</v>
          </cell>
          <cell r="N9">
            <v>159.30250948522007</v>
          </cell>
          <cell r="O9">
            <v>-39.053194749998511</v>
          </cell>
          <cell r="P9">
            <v>0.71913666004814858</v>
          </cell>
          <cell r="Q9">
            <v>144.83469278680673</v>
          </cell>
          <cell r="R9">
            <v>5</v>
          </cell>
          <cell r="S9">
            <v>230.64937670931977</v>
          </cell>
          <cell r="T9">
            <v>1.7318210609500966</v>
          </cell>
          <cell r="U9">
            <v>0.52559540804781724</v>
          </cell>
        </row>
        <row r="10">
          <cell r="B10">
            <v>1459.7519322778753</v>
          </cell>
          <cell r="C10">
            <v>4</v>
          </cell>
          <cell r="D10">
            <v>1691.5191728615007</v>
          </cell>
          <cell r="E10">
            <v>1360.75</v>
          </cell>
          <cell r="F10">
            <v>9.2128495588821371E-2</v>
          </cell>
          <cell r="G10">
            <v>1612.2237587604711</v>
          </cell>
          <cell r="H10">
            <v>4</v>
          </cell>
          <cell r="I10">
            <v>1881.4137850418847</v>
          </cell>
          <cell r="J10">
            <v>1475.5</v>
          </cell>
          <cell r="K10">
            <v>9.8037744364398091E-2</v>
          </cell>
          <cell r="L10">
            <v>1763.5582010665833</v>
          </cell>
          <cell r="M10">
            <v>4</v>
          </cell>
          <cell r="N10">
            <v>2067.0229667663325</v>
          </cell>
          <cell r="O10">
            <v>1590.25</v>
          </cell>
          <cell r="P10">
            <v>0.10246303025619899</v>
          </cell>
          <cell r="Q10">
            <v>1912.5076786478903</v>
          </cell>
          <cell r="R10">
            <v>4</v>
          </cell>
          <cell r="S10">
            <v>2243.176714591561</v>
          </cell>
          <cell r="T10">
            <v>1705</v>
          </cell>
          <cell r="U10">
            <v>0.10458597120349808</v>
          </cell>
        </row>
        <row r="11">
          <cell r="B11">
            <v>2235.0088097612761</v>
          </cell>
          <cell r="C11">
            <v>13</v>
          </cell>
          <cell r="D11">
            <v>2298.6051827118754</v>
          </cell>
          <cell r="E11">
            <v>2046</v>
          </cell>
          <cell r="F11">
            <v>2.6454431954373851E-2</v>
          </cell>
          <cell r="G11">
            <v>2290.3607087875075</v>
          </cell>
          <cell r="H11">
            <v>12</v>
          </cell>
          <cell r="I11">
            <v>2377.8703322579213</v>
          </cell>
          <cell r="J11">
            <v>2086</v>
          </cell>
          <cell r="K11">
            <v>2.9760751413177775E-2</v>
          </cell>
          <cell r="L11">
            <v>2345.5977656312284</v>
          </cell>
          <cell r="M11">
            <v>12</v>
          </cell>
          <cell r="N11">
            <v>2457.1354486381379</v>
          </cell>
          <cell r="O11">
            <v>2131</v>
          </cell>
          <cell r="P11">
            <v>3.2646112139126202E-2</v>
          </cell>
          <cell r="Q11">
            <v>2415.0924081094904</v>
          </cell>
          <cell r="R11">
            <v>12</v>
          </cell>
          <cell r="S11">
            <v>2536.400531852526</v>
          </cell>
          <cell r="T11">
            <v>2176</v>
          </cell>
          <cell r="U11">
            <v>3.5817098488012795E-2</v>
          </cell>
        </row>
        <row r="12">
          <cell r="B12">
            <v>5015.0023741576142</v>
          </cell>
          <cell r="C12">
            <v>16</v>
          </cell>
          <cell r="D12">
            <v>5250.164300000496</v>
          </cell>
          <cell r="E12">
            <v>4717.2464615545005</v>
          </cell>
          <cell r="F12">
            <v>2.7019500389989209E-2</v>
          </cell>
          <cell r="G12">
            <v>5144.9489779741371</v>
          </cell>
          <cell r="H12">
            <v>12</v>
          </cell>
          <cell r="I12">
            <v>5525.7173107054905</v>
          </cell>
          <cell r="J12">
            <v>4867.0400555601591</v>
          </cell>
          <cell r="K12">
            <v>3.6143844800641228E-2</v>
          </cell>
          <cell r="L12">
            <v>5188.3082999635581</v>
          </cell>
          <cell r="M12">
            <v>12</v>
          </cell>
          <cell r="N12">
            <v>5426.5702242518273</v>
          </cell>
          <cell r="O12">
            <v>4950.5308450000002</v>
          </cell>
          <cell r="P12">
            <v>3.0401718887804265E-2</v>
          </cell>
          <cell r="Q12">
            <v>5342.8987363403221</v>
          </cell>
          <cell r="R12">
            <v>12</v>
          </cell>
          <cell r="S12">
            <v>5562.8918544871831</v>
          </cell>
          <cell r="T12">
            <v>5049.7243647363766</v>
          </cell>
          <cell r="U12">
            <v>3.1728544162982993E-2</v>
          </cell>
        </row>
        <row r="13">
          <cell r="B13">
            <v>6827.0440846827187</v>
          </cell>
          <cell r="C13">
            <v>17</v>
          </cell>
          <cell r="D13">
            <v>7259.0707849500004</v>
          </cell>
          <cell r="E13">
            <v>6124.0295316293932</v>
          </cell>
          <cell r="F13">
            <v>3.6001797903029036E-2</v>
          </cell>
          <cell r="G13">
            <v>7041.2859521115952</v>
          </cell>
          <cell r="H13">
            <v>13</v>
          </cell>
          <cell r="I13">
            <v>7621.7906074638868</v>
          </cell>
          <cell r="J13">
            <v>6727</v>
          </cell>
          <cell r="K13">
            <v>3.7444504438243202E-2</v>
          </cell>
          <cell r="L13">
            <v>7108.1798745617252</v>
          </cell>
          <cell r="M13">
            <v>13</v>
          </cell>
          <cell r="N13">
            <v>7485.0340037871301</v>
          </cell>
          <cell r="O13">
            <v>6563.9786579016727</v>
          </cell>
          <cell r="P13">
            <v>3.3868908271399059E-2</v>
          </cell>
          <cell r="Q13">
            <v>7307.8915267267876</v>
          </cell>
          <cell r="R13">
            <v>13</v>
          </cell>
          <cell r="S13">
            <v>7685.9748251748251</v>
          </cell>
          <cell r="T13">
            <v>6463.6471868625622</v>
          </cell>
          <cell r="U13">
            <v>4.2141508966156191E-2</v>
          </cell>
        </row>
        <row r="14">
          <cell r="B14">
            <v>3771.0664073487519</v>
          </cell>
          <cell r="C14">
            <v>14</v>
          </cell>
          <cell r="D14">
            <v>3917.6435427701131</v>
          </cell>
          <cell r="E14">
            <v>3237.3228154373696</v>
          </cell>
          <cell r="F14">
            <v>4.2907668488308411E-2</v>
          </cell>
          <cell r="G14">
            <v>3884.9233363938815</v>
          </cell>
          <cell r="H14">
            <v>12</v>
          </cell>
          <cell r="I14">
            <v>4081.4451532500639</v>
          </cell>
          <cell r="J14">
            <v>3724.3697189541508</v>
          </cell>
          <cell r="K14">
            <v>2.6610806156103905E-2</v>
          </cell>
          <cell r="L14">
            <v>3915.1515264588447</v>
          </cell>
          <cell r="M14">
            <v>12</v>
          </cell>
          <cell r="N14">
            <v>4064.0380557427598</v>
          </cell>
          <cell r="O14">
            <v>3763.4370295743802</v>
          </cell>
          <cell r="P14">
            <v>2.3205552936706265E-2</v>
          </cell>
          <cell r="Q14">
            <v>3951.9563691003646</v>
          </cell>
          <cell r="R14">
            <v>12</v>
          </cell>
          <cell r="S14">
            <v>4136.7384701999999</v>
          </cell>
          <cell r="T14">
            <v>3780.3924936664866</v>
          </cell>
          <cell r="U14">
            <v>2.8910247542112889E-2</v>
          </cell>
        </row>
        <row r="15">
          <cell r="B15">
            <v>5226.057501119757</v>
          </cell>
          <cell r="C15">
            <v>16</v>
          </cell>
          <cell r="D15">
            <v>5369.8927483824991</v>
          </cell>
          <cell r="E15">
            <v>5055.2816438086511</v>
          </cell>
          <cell r="F15">
            <v>1.9292366720840327E-2</v>
          </cell>
          <cell r="G15">
            <v>5350.1716912830489</v>
          </cell>
          <cell r="H15">
            <v>13</v>
          </cell>
          <cell r="I15">
            <v>5641.1866827656959</v>
          </cell>
          <cell r="J15">
            <v>5141.1915825395781</v>
          </cell>
          <cell r="K15">
            <v>2.6159311526547886E-2</v>
          </cell>
          <cell r="L15">
            <v>5384.9852221054543</v>
          </cell>
          <cell r="M15">
            <v>13</v>
          </cell>
          <cell r="N15">
            <v>5604.6313999999993</v>
          </cell>
          <cell r="O15">
            <v>5117.8513706230124</v>
          </cell>
          <cell r="P15">
            <v>2.5758423192971839E-2</v>
          </cell>
          <cell r="Q15">
            <v>5410.1127479498164</v>
          </cell>
          <cell r="R15">
            <v>13</v>
          </cell>
          <cell r="S15">
            <v>5745.4700974999996</v>
          </cell>
          <cell r="T15">
            <v>5020.1916840541035</v>
          </cell>
          <cell r="U15">
            <v>3.4533161293571257E-2</v>
          </cell>
        </row>
        <row r="16">
          <cell r="B16">
            <v>36.870338369840766</v>
          </cell>
          <cell r="C16">
            <v>9</v>
          </cell>
          <cell r="D16">
            <v>37.855601249065927</v>
          </cell>
          <cell r="E16">
            <v>36</v>
          </cell>
          <cell r="F16">
            <v>1.663586238556209E-2</v>
          </cell>
          <cell r="G16">
            <v>36.561561665309497</v>
          </cell>
          <cell r="H16">
            <v>8</v>
          </cell>
          <cell r="I16">
            <v>38.823874982902481</v>
          </cell>
          <cell r="J16">
            <v>34.96</v>
          </cell>
          <cell r="K16">
            <v>3.0253031793092543E-2</v>
          </cell>
          <cell r="L16">
            <v>35.995681228683537</v>
          </cell>
          <cell r="M16">
            <v>8</v>
          </cell>
          <cell r="N16">
            <v>36.900663634832405</v>
          </cell>
          <cell r="O16">
            <v>35.339819374389435</v>
          </cell>
          <cell r="P16">
            <v>1.7589605231946286E-2</v>
          </cell>
          <cell r="Q16">
            <v>35.310395765885538</v>
          </cell>
          <cell r="R16">
            <v>8</v>
          </cell>
          <cell r="S16">
            <v>36.375755351961303</v>
          </cell>
          <cell r="T16">
            <v>33.946552517114796</v>
          </cell>
          <cell r="U16">
            <v>2.3998670031183236E-2</v>
          </cell>
        </row>
        <row r="17">
          <cell r="B17">
            <v>983.64815879911646</v>
          </cell>
          <cell r="C17">
            <v>12</v>
          </cell>
          <cell r="D17">
            <v>1200</v>
          </cell>
          <cell r="E17">
            <v>771</v>
          </cell>
          <cell r="F17">
            <v>0.12397088151399903</v>
          </cell>
          <cell r="G17">
            <v>601.78018235721925</v>
          </cell>
          <cell r="H17">
            <v>10</v>
          </cell>
          <cell r="I17">
            <v>774.15912810648445</v>
          </cell>
          <cell r="J17">
            <v>199.49789209070835</v>
          </cell>
          <cell r="K17">
            <v>0.27864883373511595</v>
          </cell>
          <cell r="L17">
            <v>656.44070737289201</v>
          </cell>
          <cell r="M17">
            <v>10</v>
          </cell>
          <cell r="N17">
            <v>915.33001088226126</v>
          </cell>
          <cell r="O17">
            <v>449</v>
          </cell>
          <cell r="P17">
            <v>0.22153453135015858</v>
          </cell>
          <cell r="Q17">
            <v>655.00502769063246</v>
          </cell>
          <cell r="R17">
            <v>10</v>
          </cell>
          <cell r="S17">
            <v>841.27380952468593</v>
          </cell>
          <cell r="T17">
            <v>402.93504424101553</v>
          </cell>
          <cell r="U17">
            <v>0.19275228421986862</v>
          </cell>
        </row>
        <row r="18">
          <cell r="B18">
            <v>250.14848000000021</v>
          </cell>
          <cell r="C18">
            <v>10</v>
          </cell>
          <cell r="D18">
            <v>550</v>
          </cell>
          <cell r="E18">
            <v>50</v>
          </cell>
          <cell r="F18">
            <v>0.5848690993408342</v>
          </cell>
          <cell r="G18">
            <v>207.31558786391457</v>
          </cell>
          <cell r="H18">
            <v>8</v>
          </cell>
          <cell r="I18">
            <v>403</v>
          </cell>
          <cell r="J18">
            <v>70.028617600000871</v>
          </cell>
          <cell r="K18">
            <v>0.54988452799589582</v>
          </cell>
          <cell r="L18">
            <v>152.67625152323365</v>
          </cell>
          <cell r="M18">
            <v>8</v>
          </cell>
          <cell r="N18">
            <v>400</v>
          </cell>
          <cell r="O18">
            <v>24.008444320269493</v>
          </cell>
          <cell r="P18">
            <v>0.69180474877713005</v>
          </cell>
          <cell r="Q18">
            <v>201.91475032338474</v>
          </cell>
          <cell r="R18">
            <v>9</v>
          </cell>
          <cell r="S18">
            <v>600</v>
          </cell>
          <cell r="T18">
            <v>97</v>
          </cell>
          <cell r="U18">
            <v>0.7784316308871192</v>
          </cell>
        </row>
        <row r="19">
          <cell r="B19">
            <v>1593.1346141460078</v>
          </cell>
          <cell r="C19">
            <v>13</v>
          </cell>
          <cell r="D19">
            <v>1945.6900117492114</v>
          </cell>
          <cell r="E19">
            <v>1196</v>
          </cell>
          <cell r="F19">
            <v>0.16213885258819791</v>
          </cell>
          <cell r="G19">
            <v>987.13916577035559</v>
          </cell>
          <cell r="H19">
            <v>10</v>
          </cell>
          <cell r="I19">
            <v>1300</v>
          </cell>
          <cell r="J19">
            <v>569.99397740202392</v>
          </cell>
          <cell r="K19">
            <v>0.20772139641402218</v>
          </cell>
          <cell r="L19">
            <v>1002.2070292503253</v>
          </cell>
          <cell r="M19">
            <v>10</v>
          </cell>
          <cell r="N19">
            <v>1250</v>
          </cell>
          <cell r="O19">
            <v>600</v>
          </cell>
          <cell r="P19">
            <v>0.16300476955024187</v>
          </cell>
          <cell r="Q19">
            <v>1061.8986681872091</v>
          </cell>
          <cell r="R19">
            <v>10</v>
          </cell>
          <cell r="S19">
            <v>1411.0938442481638</v>
          </cell>
          <cell r="T19">
            <v>731.89283762393461</v>
          </cell>
          <cell r="U19">
            <v>0.22624383557666633</v>
          </cell>
        </row>
        <row r="20">
          <cell r="B20">
            <v>1.3665866323921723</v>
          </cell>
          <cell r="C20">
            <v>14</v>
          </cell>
          <cell r="D20">
            <v>1.3888888888888891</v>
          </cell>
          <cell r="E20">
            <v>1.321021413757117</v>
          </cell>
          <cell r="F20">
            <v>1.3151539237644025E-2</v>
          </cell>
          <cell r="G20">
            <v>1.3689872001840708</v>
          </cell>
          <cell r="H20">
            <v>11</v>
          </cell>
          <cell r="I20">
            <v>1.3888888888888891</v>
          </cell>
          <cell r="J20">
            <v>1.3066771200836274</v>
          </cell>
          <cell r="K20">
            <v>1.8361287168372573E-2</v>
          </cell>
          <cell r="L20">
            <v>1.3704502134583356</v>
          </cell>
          <cell r="M20">
            <v>11</v>
          </cell>
          <cell r="N20">
            <v>1.3888888888888888</v>
          </cell>
          <cell r="O20">
            <v>1.3244331426149607</v>
          </cell>
          <cell r="P20">
            <v>1.5546960141070227E-2</v>
          </cell>
          <cell r="Q20">
            <v>1.3738054412451954</v>
          </cell>
          <cell r="R20">
            <v>11</v>
          </cell>
          <cell r="S20">
            <v>1.3888888888888888</v>
          </cell>
          <cell r="T20">
            <v>1.3280873586206901</v>
          </cell>
          <cell r="U20">
            <v>1.1685992975941903E-2</v>
          </cell>
        </row>
        <row r="21">
          <cell r="B21">
            <v>3168.9349196895523</v>
          </cell>
          <cell r="C21">
            <v>15</v>
          </cell>
          <cell r="D21">
            <v>3249.87547223002</v>
          </cell>
          <cell r="E21">
            <v>3064.3935784526598</v>
          </cell>
          <cell r="F21">
            <v>1.3560047663241566E-2</v>
          </cell>
          <cell r="G21">
            <v>3262.3046808428217</v>
          </cell>
          <cell r="H21">
            <v>11</v>
          </cell>
          <cell r="I21">
            <v>3376.9540691133861</v>
          </cell>
          <cell r="J21">
            <v>3151.9618121565732</v>
          </cell>
          <cell r="K21">
            <v>1.7130568725915396E-2</v>
          </cell>
          <cell r="L21">
            <v>3315.0924982901724</v>
          </cell>
          <cell r="M21">
            <v>11</v>
          </cell>
          <cell r="N21">
            <v>3387.000372527843</v>
          </cell>
          <cell r="O21">
            <v>3199.6036480332968</v>
          </cell>
          <cell r="P21">
            <v>1.7842127964543469E-2</v>
          </cell>
          <cell r="Q21">
            <v>3364.6530784733459</v>
          </cell>
          <cell r="R21">
            <v>11</v>
          </cell>
          <cell r="S21">
            <v>3518.9181698493189</v>
          </cell>
          <cell r="T21">
            <v>3234.0226939898807</v>
          </cell>
          <cell r="U21">
            <v>2.452283450598905E-2</v>
          </cell>
        </row>
        <row r="22">
          <cell r="B22">
            <v>379.71970034595194</v>
          </cell>
          <cell r="C22">
            <v>14</v>
          </cell>
          <cell r="D22">
            <v>412.09663883536706</v>
          </cell>
          <cell r="E22">
            <v>353.7</v>
          </cell>
          <cell r="F22">
            <v>4.0526452668720153E-2</v>
          </cell>
          <cell r="G22">
            <v>390.46936997108133</v>
          </cell>
          <cell r="H22">
            <v>11</v>
          </cell>
          <cell r="I22">
            <v>424.2692382286391</v>
          </cell>
          <cell r="J22">
            <v>357.28000000000003</v>
          </cell>
          <cell r="K22">
            <v>4.881933782730772E-2</v>
          </cell>
          <cell r="L22">
            <v>393.51580556247666</v>
          </cell>
          <cell r="M22">
            <v>11</v>
          </cell>
          <cell r="N22">
            <v>433.00222100054981</v>
          </cell>
          <cell r="O22">
            <v>362.56</v>
          </cell>
          <cell r="P22">
            <v>5.234923342220002E-2</v>
          </cell>
          <cell r="Q22">
            <v>408.06801697869048</v>
          </cell>
          <cell r="R22">
            <v>11</v>
          </cell>
          <cell r="S22">
            <v>445.9</v>
          </cell>
          <cell r="T22">
            <v>375.52339100534869</v>
          </cell>
          <cell r="U22">
            <v>5.4241796658601689E-2</v>
          </cell>
        </row>
        <row r="23">
          <cell r="B23">
            <v>358.75478274770887</v>
          </cell>
          <cell r="C23">
            <v>15</v>
          </cell>
          <cell r="D23">
            <v>383.40877327827081</v>
          </cell>
          <cell r="E23">
            <v>326.59238315898739</v>
          </cell>
          <cell r="F23">
            <v>4.0466373228348826E-2</v>
          </cell>
          <cell r="G23">
            <v>379.23804473094316</v>
          </cell>
          <cell r="H23">
            <v>12</v>
          </cell>
          <cell r="I23">
            <v>460.49255147040765</v>
          </cell>
          <cell r="J23">
            <v>331.83355000000006</v>
          </cell>
          <cell r="K23">
            <v>8.387006133663448E-2</v>
          </cell>
          <cell r="L23">
            <v>380.33641972867775</v>
          </cell>
          <cell r="M23">
            <v>12</v>
          </cell>
          <cell r="N23">
            <v>479.52327909214597</v>
          </cell>
          <cell r="O23">
            <v>333.97105000000005</v>
          </cell>
          <cell r="P23">
            <v>9.3333746412227844E-2</v>
          </cell>
          <cell r="Q23">
            <v>379.93330509470144</v>
          </cell>
          <cell r="R23">
            <v>12</v>
          </cell>
          <cell r="S23">
            <v>484.17066217721316</v>
          </cell>
          <cell r="T23">
            <v>336.10854999999992</v>
          </cell>
          <cell r="U23">
            <v>9.6260354436458292E-2</v>
          </cell>
        </row>
        <row r="24">
          <cell r="B24">
            <v>209.16013211425835</v>
          </cell>
          <cell r="C24">
            <v>14</v>
          </cell>
          <cell r="D24">
            <v>225.72324999999998</v>
          </cell>
          <cell r="E24">
            <v>188.34961712171656</v>
          </cell>
          <cell r="F24">
            <v>5.4002444269060972E-2</v>
          </cell>
          <cell r="G24">
            <v>215.4298030780574</v>
          </cell>
          <cell r="H24">
            <v>11</v>
          </cell>
          <cell r="I24">
            <v>228.61347140082972</v>
          </cell>
          <cell r="J24">
            <v>195.85870048008701</v>
          </cell>
          <cell r="K24">
            <v>4.7703915153244771E-2</v>
          </cell>
          <cell r="L24">
            <v>214.48630015874596</v>
          </cell>
          <cell r="M24">
            <v>11</v>
          </cell>
          <cell r="N24">
            <v>228.72749713125606</v>
          </cell>
          <cell r="O24">
            <v>200.08446980495705</v>
          </cell>
          <cell r="P24">
            <v>4.1207961084641254E-2</v>
          </cell>
          <cell r="Q24">
            <v>221.76829236666629</v>
          </cell>
          <cell r="R24">
            <v>11</v>
          </cell>
          <cell r="S24">
            <v>247.79256778086534</v>
          </cell>
          <cell r="T24">
            <v>194.6359889662024</v>
          </cell>
          <cell r="U24">
            <v>7.0921358133720233E-2</v>
          </cell>
        </row>
        <row r="25">
          <cell r="B25">
            <v>191.90070023481044</v>
          </cell>
          <cell r="C25">
            <v>14</v>
          </cell>
          <cell r="D25">
            <v>203</v>
          </cell>
          <cell r="E25">
            <v>181.98427399128198</v>
          </cell>
          <cell r="F25">
            <v>2.6836051745048595E-2</v>
          </cell>
          <cell r="G25">
            <v>189.91950895433982</v>
          </cell>
          <cell r="H25">
            <v>11</v>
          </cell>
          <cell r="I25">
            <v>197.0985</v>
          </cell>
          <cell r="J25">
            <v>181.24</v>
          </cell>
          <cell r="K25">
            <v>2.5145891968704714E-2</v>
          </cell>
          <cell r="L25">
            <v>206.6296542677056</v>
          </cell>
          <cell r="M25">
            <v>11</v>
          </cell>
          <cell r="N25">
            <v>225.68132231404957</v>
          </cell>
          <cell r="O25">
            <v>191.25514590667876</v>
          </cell>
          <cell r="P25">
            <v>6.0541839641535894E-2</v>
          </cell>
          <cell r="Q25">
            <v>206.72676578475426</v>
          </cell>
          <cell r="R25">
            <v>10</v>
          </cell>
          <cell r="S25">
            <v>291.41635984863706</v>
          </cell>
          <cell r="T25">
            <v>183.14443065909191</v>
          </cell>
          <cell r="U25">
            <v>0.14012732174883349</v>
          </cell>
        </row>
        <row r="26">
          <cell r="B26">
            <v>689.53803878709357</v>
          </cell>
          <cell r="C26">
            <v>15</v>
          </cell>
          <cell r="D26">
            <v>724.3180000000001</v>
          </cell>
          <cell r="E26">
            <v>666.4036000000001</v>
          </cell>
          <cell r="F26">
            <v>2.2302769940835368E-2</v>
          </cell>
          <cell r="G26">
            <v>714.27281122002557</v>
          </cell>
          <cell r="H26">
            <v>12</v>
          </cell>
          <cell r="I26">
            <v>744</v>
          </cell>
          <cell r="J26">
            <v>689.03713236159217</v>
          </cell>
          <cell r="K26">
            <v>2.3743303899776292E-2</v>
          </cell>
          <cell r="L26">
            <v>734.83247478430474</v>
          </cell>
          <cell r="M26">
            <v>12</v>
          </cell>
          <cell r="N26">
            <v>776.00994916974651</v>
          </cell>
          <cell r="O26">
            <v>712.18274968927631</v>
          </cell>
          <cell r="P26">
            <v>3.1137662152039672E-2</v>
          </cell>
          <cell r="Q26">
            <v>717.74828530305342</v>
          </cell>
          <cell r="R26">
            <v>12</v>
          </cell>
          <cell r="S26">
            <v>782.13720590607022</v>
          </cell>
          <cell r="T26">
            <v>685.68116974773011</v>
          </cell>
          <cell r="U26">
            <v>3.6964856174291211E-2</v>
          </cell>
        </row>
        <row r="27">
          <cell r="B27">
            <v>386.95790064604978</v>
          </cell>
          <cell r="C27">
            <v>14</v>
          </cell>
          <cell r="D27">
            <v>415.03312741653025</v>
          </cell>
          <cell r="E27">
            <v>366.46502922025195</v>
          </cell>
          <cell r="F27">
            <v>3.7248596779172229E-2</v>
          </cell>
          <cell r="G27">
            <v>380.83287053995116</v>
          </cell>
          <cell r="H27">
            <v>11</v>
          </cell>
          <cell r="I27">
            <v>402.94151769023506</v>
          </cell>
          <cell r="J27">
            <v>359.43439385849467</v>
          </cell>
          <cell r="K27">
            <v>3.4183845926147378E-2</v>
          </cell>
          <cell r="L27">
            <v>375.31360092477729</v>
          </cell>
          <cell r="M27">
            <v>11</v>
          </cell>
          <cell r="N27">
            <v>396.8132114697425</v>
          </cell>
          <cell r="O27">
            <v>352.78384576129599</v>
          </cell>
          <cell r="P27">
            <v>3.4171064719920784E-2</v>
          </cell>
          <cell r="Q27">
            <v>393.92238633920846</v>
          </cell>
          <cell r="R27">
            <v>11</v>
          </cell>
          <cell r="S27">
            <v>425.6703</v>
          </cell>
          <cell r="T27">
            <v>361.10941584620542</v>
          </cell>
          <cell r="U27">
            <v>4.8312352110578577E-2</v>
          </cell>
        </row>
        <row r="28">
          <cell r="B28">
            <v>192.38085893947317</v>
          </cell>
          <cell r="C28">
            <v>14</v>
          </cell>
          <cell r="D28">
            <v>207.3988746803069</v>
          </cell>
          <cell r="E28">
            <v>180.4332192974004</v>
          </cell>
          <cell r="F28">
            <v>3.9951249140531789E-2</v>
          </cell>
          <cell r="G28">
            <v>200.58027153038509</v>
          </cell>
          <cell r="H28">
            <v>11</v>
          </cell>
          <cell r="I28">
            <v>211.196088697259</v>
          </cell>
          <cell r="J28">
            <v>189.00919207525118</v>
          </cell>
          <cell r="K28">
            <v>4.119288004416357E-2</v>
          </cell>
          <cell r="L28">
            <v>199.51643167157471</v>
          </cell>
          <cell r="M28">
            <v>11</v>
          </cell>
          <cell r="N28">
            <v>213.55928623301173</v>
          </cell>
          <cell r="O28">
            <v>186.38298901336893</v>
          </cell>
          <cell r="P28">
            <v>4.471413336335002E-2</v>
          </cell>
          <cell r="Q28">
            <v>217.18675973216716</v>
          </cell>
          <cell r="R28">
            <v>11</v>
          </cell>
          <cell r="S28">
            <v>233.64</v>
          </cell>
          <cell r="T28">
            <v>182.86622252546798</v>
          </cell>
          <cell r="U28">
            <v>7.4250217953050091E-2</v>
          </cell>
        </row>
        <row r="29">
          <cell r="B29">
            <v>216.54775179298963</v>
          </cell>
          <cell r="C29">
            <v>14</v>
          </cell>
          <cell r="D29">
            <v>224</v>
          </cell>
          <cell r="E29">
            <v>207.73131143272127</v>
          </cell>
          <cell r="F29">
            <v>1.9055076949327586E-2</v>
          </cell>
          <cell r="G29">
            <v>225.89167459021493</v>
          </cell>
          <cell r="H29">
            <v>11</v>
          </cell>
          <cell r="I29">
            <v>234</v>
          </cell>
          <cell r="J29">
            <v>211.11456200284817</v>
          </cell>
          <cell r="K29">
            <v>3.1561093178511863E-2</v>
          </cell>
          <cell r="L29">
            <v>228.39120779833783</v>
          </cell>
          <cell r="M29">
            <v>11</v>
          </cell>
          <cell r="N29">
            <v>237</v>
          </cell>
          <cell r="O29">
            <v>210.56087763788531</v>
          </cell>
          <cell r="P29">
            <v>3.1855556913520287E-2</v>
          </cell>
          <cell r="Q29">
            <v>224.36956227474454</v>
          </cell>
          <cell r="R29">
            <v>11</v>
          </cell>
          <cell r="S29">
            <v>234</v>
          </cell>
          <cell r="T29">
            <v>206.89529556698031</v>
          </cell>
          <cell r="U29">
            <v>3.9615621716460561E-2</v>
          </cell>
        </row>
        <row r="30">
          <cell r="B30">
            <v>244.85102430203523</v>
          </cell>
          <cell r="C30">
            <v>15</v>
          </cell>
          <cell r="D30">
            <v>279.57409796657157</v>
          </cell>
          <cell r="E30">
            <v>229.32753520873953</v>
          </cell>
          <cell r="F30">
            <v>4.652477854177154E-2</v>
          </cell>
          <cell r="G30">
            <v>252.52915921463068</v>
          </cell>
          <cell r="H30">
            <v>12</v>
          </cell>
          <cell r="I30">
            <v>280.73737597683004</v>
          </cell>
          <cell r="J30">
            <v>236.57905267647737</v>
          </cell>
          <cell r="K30">
            <v>4.4849878402315219E-2</v>
          </cell>
          <cell r="L30">
            <v>257.85195246643156</v>
          </cell>
          <cell r="M30">
            <v>12</v>
          </cell>
          <cell r="N30">
            <v>283.54332420890552</v>
          </cell>
          <cell r="O30">
            <v>243.97807550137023</v>
          </cell>
          <cell r="P30">
            <v>4.1131827065903008E-2</v>
          </cell>
          <cell r="Q30">
            <v>254.22148481984496</v>
          </cell>
          <cell r="R30">
            <v>12</v>
          </cell>
          <cell r="S30">
            <v>280.20162954484181</v>
          </cell>
          <cell r="T30">
            <v>151.35160408018095</v>
          </cell>
          <cell r="U30">
            <v>0.13166503508768149</v>
          </cell>
        </row>
        <row r="31">
          <cell r="B31">
            <v>2166.4305330026946</v>
          </cell>
          <cell r="C31">
            <v>18</v>
          </cell>
          <cell r="D31">
            <v>2342.19</v>
          </cell>
          <cell r="E31">
            <v>2035.3400000000001</v>
          </cell>
          <cell r="F31">
            <v>3.5756821835417091E-2</v>
          </cell>
          <cell r="G31">
            <v>2163.3770892857146</v>
          </cell>
          <cell r="H31">
            <v>14</v>
          </cell>
          <cell r="I31">
            <v>2295.73</v>
          </cell>
          <cell r="J31">
            <v>1974.7</v>
          </cell>
          <cell r="K31">
            <v>4.3963509616936167E-2</v>
          </cell>
          <cell r="L31">
            <v>2161.390188084109</v>
          </cell>
          <cell r="M31">
            <v>14</v>
          </cell>
          <cell r="N31">
            <v>2308.86</v>
          </cell>
          <cell r="O31">
            <v>2004.44</v>
          </cell>
          <cell r="P31">
            <v>4.8077394773230177E-2</v>
          </cell>
          <cell r="Q31">
            <v>2474.3466761520581</v>
          </cell>
          <cell r="R31">
            <v>14</v>
          </cell>
          <cell r="S31">
            <v>2703.0200000000004</v>
          </cell>
          <cell r="T31">
            <v>2284.5</v>
          </cell>
          <cell r="U31">
            <v>5.6189841221805904E-2</v>
          </cell>
        </row>
        <row r="32">
          <cell r="B32">
            <v>669.97617647058814</v>
          </cell>
          <cell r="C32">
            <v>17</v>
          </cell>
          <cell r="D32">
            <v>740</v>
          </cell>
          <cell r="E32">
            <v>610.79999999999995</v>
          </cell>
          <cell r="F32">
            <v>5.3682985428272913E-2</v>
          </cell>
          <cell r="G32">
            <v>718.98130769230761</v>
          </cell>
          <cell r="H32">
            <v>13</v>
          </cell>
          <cell r="I32">
            <v>769.77</v>
          </cell>
          <cell r="J32">
            <v>624.0200000000001</v>
          </cell>
          <cell r="K32">
            <v>6.4354081456645271E-2</v>
          </cell>
          <cell r="L32">
            <v>625.58230769230772</v>
          </cell>
          <cell r="M32">
            <v>13</v>
          </cell>
          <cell r="N32">
            <v>740</v>
          </cell>
          <cell r="O32">
            <v>555</v>
          </cell>
          <cell r="P32">
            <v>8.1409439667000025E-2</v>
          </cell>
          <cell r="Q32">
            <v>756.02538461538461</v>
          </cell>
          <cell r="R32">
            <v>13</v>
          </cell>
          <cell r="S32">
            <v>876.41999999999962</v>
          </cell>
          <cell r="T32">
            <v>643.25</v>
          </cell>
          <cell r="U32">
            <v>7.5386658101600793E-2</v>
          </cell>
        </row>
        <row r="33">
          <cell r="B33">
            <v>-1636.5308530048524</v>
          </cell>
          <cell r="C33">
            <v>15</v>
          </cell>
          <cell r="D33">
            <v>-1544.5311974472381</v>
          </cell>
          <cell r="E33">
            <v>-1800</v>
          </cell>
          <cell r="F33">
            <v>4.6331558522057198E-2</v>
          </cell>
          <cell r="G33">
            <v>-1678.0743741722092</v>
          </cell>
          <cell r="H33">
            <v>12</v>
          </cell>
          <cell r="I33">
            <v>-1578.1465538651983</v>
          </cell>
          <cell r="J33">
            <v>-1923.6285402787262</v>
          </cell>
          <cell r="K33">
            <v>6.078960510557456E-2</v>
          </cell>
          <cell r="L33">
            <v>-1602.0552076539807</v>
          </cell>
          <cell r="M33">
            <v>12</v>
          </cell>
          <cell r="N33">
            <v>-1490.4104938271612</v>
          </cell>
          <cell r="O33">
            <v>-1700</v>
          </cell>
          <cell r="P33">
            <v>4.0748123322594705E-2</v>
          </cell>
          <cell r="Q33">
            <v>-1887.2972633810202</v>
          </cell>
          <cell r="R33">
            <v>12</v>
          </cell>
          <cell r="S33">
            <v>-1747.495959831992</v>
          </cell>
          <cell r="T33">
            <v>-2131.7702439036048</v>
          </cell>
          <cell r="U33">
            <v>6.0901542896801004E-2</v>
          </cell>
        </row>
        <row r="34">
          <cell r="B34">
            <v>14846.687345333476</v>
          </cell>
          <cell r="C34">
            <v>18</v>
          </cell>
          <cell r="D34">
            <v>15239.136311407026</v>
          </cell>
          <cell r="E34">
            <v>14547.906655948163</v>
          </cell>
          <cell r="F34">
            <v>1.1352783594130703E-2</v>
          </cell>
          <cell r="G34">
            <v>15096.279031080443</v>
          </cell>
          <cell r="H34">
            <v>14</v>
          </cell>
          <cell r="I34">
            <v>15527.822910170529</v>
          </cell>
          <cell r="J34">
            <v>14840.610323970748</v>
          </cell>
          <cell r="K34">
            <v>1.1163198931209838E-2</v>
          </cell>
          <cell r="L34">
            <v>15262.968415238749</v>
          </cell>
          <cell r="M34">
            <v>14</v>
          </cell>
          <cell r="N34">
            <v>15460.595234423547</v>
          </cell>
          <cell r="O34">
            <v>14774.107901358446</v>
          </cell>
          <cell r="P34">
            <v>1.0398999316447355E-2</v>
          </cell>
          <cell r="Q34">
            <v>15620.813915842193</v>
          </cell>
          <cell r="R34">
            <v>14</v>
          </cell>
          <cell r="S34">
            <v>16044.158956918393</v>
          </cell>
          <cell r="T34">
            <v>15341.756345470207</v>
          </cell>
          <cell r="U34">
            <v>1.215736300737643E-2</v>
          </cell>
        </row>
        <row r="35">
          <cell r="B35" t="str">
            <v/>
          </cell>
          <cell r="C35" t="str">
            <v/>
          </cell>
          <cell r="D35" t="str">
            <v/>
          </cell>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S35" t="str">
            <v/>
          </cell>
          <cell r="T35" t="str">
            <v/>
          </cell>
          <cell r="U35" t="str">
            <v/>
          </cell>
        </row>
        <row r="36">
          <cell r="B36" t="str">
            <v/>
          </cell>
          <cell r="C36" t="str">
            <v/>
          </cell>
          <cell r="D36" t="str">
            <v/>
          </cell>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S36" t="str">
            <v/>
          </cell>
          <cell r="T36" t="str">
            <v/>
          </cell>
          <cell r="U36" t="str">
            <v/>
          </cell>
        </row>
        <row r="37">
          <cell r="B37">
            <v>5154.4461945953963</v>
          </cell>
          <cell r="C37">
            <v>12</v>
          </cell>
          <cell r="D37">
            <v>5236.2010726540921</v>
          </cell>
          <cell r="E37">
            <v>5086.1882376438371</v>
          </cell>
          <cell r="F37">
            <v>6.3219131176856843E-3</v>
          </cell>
          <cell r="G37">
            <v>5182.8161350096507</v>
          </cell>
          <cell r="H37">
            <v>9</v>
          </cell>
          <cell r="I37">
            <v>5284.7987566596539</v>
          </cell>
          <cell r="J37">
            <v>5085.4605842804349</v>
          </cell>
          <cell r="K37">
            <v>9.5370269429643859E-3</v>
          </cell>
          <cell r="L37">
            <v>5233.0213334565742</v>
          </cell>
          <cell r="M37">
            <v>9</v>
          </cell>
          <cell r="N37">
            <v>5291.9369182713017</v>
          </cell>
          <cell r="O37">
            <v>5166.9408097729829</v>
          </cell>
          <cell r="P37">
            <v>7.8916452209509373E-3</v>
          </cell>
          <cell r="Q37">
            <v>5197.082404652072</v>
          </cell>
          <cell r="R37">
            <v>9</v>
          </cell>
          <cell r="S37">
            <v>5282.2207174259338</v>
          </cell>
          <cell r="T37">
            <v>5108.9727512238969</v>
          </cell>
          <cell r="U37">
            <v>9.6774969202153109E-3</v>
          </cell>
        </row>
        <row r="38">
          <cell r="B38">
            <v>4983.6859234931881</v>
          </cell>
          <cell r="C38">
            <v>12</v>
          </cell>
          <cell r="D38">
            <v>5298.5918138321167</v>
          </cell>
          <cell r="E38">
            <v>4534.5420094114797</v>
          </cell>
          <cell r="F38">
            <v>3.726889682809531E-2</v>
          </cell>
          <cell r="G38">
            <v>5091.5558081149256</v>
          </cell>
          <cell r="H38">
            <v>9</v>
          </cell>
          <cell r="I38">
            <v>5236.7623223053206</v>
          </cell>
          <cell r="J38">
            <v>4992.3333028044271</v>
          </cell>
          <cell r="K38">
            <v>1.5978202162384585E-2</v>
          </cell>
          <cell r="L38">
            <v>5169.1009114129956</v>
          </cell>
          <cell r="M38">
            <v>9</v>
          </cell>
          <cell r="N38">
            <v>5329.6385750286317</v>
          </cell>
          <cell r="O38">
            <v>4971.2192637575927</v>
          </cell>
          <cell r="P38">
            <v>2.2990523049716188E-2</v>
          </cell>
          <cell r="Q38">
            <v>5340.794624200149</v>
          </cell>
          <cell r="R38">
            <v>9</v>
          </cell>
          <cell r="S38">
            <v>5562.8918544871831</v>
          </cell>
          <cell r="T38">
            <v>5048.5465997348065</v>
          </cell>
          <cell r="U38">
            <v>3.0720941553675375E-2</v>
          </cell>
        </row>
        <row r="39">
          <cell r="B39">
            <v>3013.7497051884625</v>
          </cell>
          <cell r="C39">
            <v>11</v>
          </cell>
          <cell r="D39">
            <v>3066.772393353498</v>
          </cell>
          <cell r="E39">
            <v>2921.6280224982979</v>
          </cell>
          <cell r="F39">
            <v>1.352364701441832E-2</v>
          </cell>
          <cell r="G39">
            <v>3107.5015676914063</v>
          </cell>
          <cell r="H39">
            <v>8</v>
          </cell>
          <cell r="I39">
            <v>3207.6833138578781</v>
          </cell>
          <cell r="J39">
            <v>2986.0213600205966</v>
          </cell>
          <cell r="K39">
            <v>1.8577119090163921E-2</v>
          </cell>
          <cell r="L39">
            <v>3158.6040531860654</v>
          </cell>
          <cell r="M39">
            <v>8</v>
          </cell>
          <cell r="N39">
            <v>3265.000372527843</v>
          </cell>
          <cell r="O39">
            <v>3031.1550094860891</v>
          </cell>
          <cell r="P39">
            <v>2.1474395136617818E-2</v>
          </cell>
          <cell r="Q39">
            <v>3251.1659867653493</v>
          </cell>
          <cell r="R39">
            <v>8</v>
          </cell>
          <cell r="S39">
            <v>3649.8619566363413</v>
          </cell>
          <cell r="T39">
            <v>3122.7194154465815</v>
          </cell>
          <cell r="U39">
            <v>4.9497877610526347E-2</v>
          </cell>
        </row>
        <row r="40">
          <cell r="B40">
            <v>1485.2604040350227</v>
          </cell>
          <cell r="C40">
            <v>12</v>
          </cell>
          <cell r="D40">
            <v>1550.7550000000001</v>
          </cell>
          <cell r="E40">
            <v>1419.2280000000001</v>
          </cell>
          <cell r="F40">
            <v>2.465669067183034E-2</v>
          </cell>
          <cell r="G40">
            <v>1474.1316342903847</v>
          </cell>
          <cell r="H40">
            <v>9</v>
          </cell>
          <cell r="I40">
            <v>1566.1484821821382</v>
          </cell>
          <cell r="J40">
            <v>1407.8089687309011</v>
          </cell>
          <cell r="K40">
            <v>3.4967370889570339E-2</v>
          </cell>
          <cell r="L40">
            <v>1479.4221142902554</v>
          </cell>
          <cell r="M40">
            <v>9</v>
          </cell>
          <cell r="N40">
            <v>1662.3792000000001</v>
          </cell>
          <cell r="O40">
            <v>1335.2115783515226</v>
          </cell>
          <cell r="P40">
            <v>6.1696482788897992E-2</v>
          </cell>
          <cell r="Q40">
            <v>1611.6499388013424</v>
          </cell>
          <cell r="R40">
            <v>9</v>
          </cell>
          <cell r="S40">
            <v>1768.2171000000003</v>
          </cell>
          <cell r="T40">
            <v>1329.4776785454251</v>
          </cell>
          <cell r="U40">
            <v>8.2552746352266004E-2</v>
          </cell>
        </row>
        <row r="41">
          <cell r="B41">
            <v>223.4923589049134</v>
          </cell>
          <cell r="C41">
            <v>12</v>
          </cell>
          <cell r="D41">
            <v>279.16399999999999</v>
          </cell>
          <cell r="E41">
            <v>170.4</v>
          </cell>
          <cell r="F41">
            <v>0.16002432606415934</v>
          </cell>
          <cell r="G41">
            <v>251.73398904947149</v>
          </cell>
          <cell r="H41">
            <v>9</v>
          </cell>
          <cell r="I41">
            <v>331.00558440975442</v>
          </cell>
          <cell r="J41">
            <v>172</v>
          </cell>
          <cell r="K41">
            <v>0.20824116583407454</v>
          </cell>
          <cell r="L41">
            <v>215.69462841276678</v>
          </cell>
          <cell r="M41">
            <v>9</v>
          </cell>
          <cell r="N41">
            <v>275.29398425196854</v>
          </cell>
          <cell r="O41">
            <v>152.18603506097563</v>
          </cell>
          <cell r="P41">
            <v>0.18276608306900494</v>
          </cell>
          <cell r="Q41">
            <v>264.54670457827149</v>
          </cell>
          <cell r="R41">
            <v>9</v>
          </cell>
          <cell r="S41">
            <v>342.71681034763628</v>
          </cell>
          <cell r="T41">
            <v>173.0019234144591</v>
          </cell>
          <cell r="U41">
            <v>0.20843837291914419</v>
          </cell>
        </row>
        <row r="42">
          <cell r="B42" t="str">
            <v/>
          </cell>
          <cell r="C42" t="str">
            <v/>
          </cell>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t="str">
            <v/>
          </cell>
        </row>
        <row r="43">
          <cell r="B43" t="str">
            <v/>
          </cell>
          <cell r="C43" t="str">
            <v/>
          </cell>
          <cell r="D43" t="str">
            <v/>
          </cell>
          <cell r="E43" t="str">
            <v/>
          </cell>
          <cell r="F43" t="str">
            <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cell r="U43" t="str">
            <v/>
          </cell>
        </row>
        <row r="44">
          <cell r="B44">
            <v>2210.6827467302905</v>
          </cell>
          <cell r="C44">
            <v>17</v>
          </cell>
          <cell r="D44">
            <v>2254.3573839220844</v>
          </cell>
          <cell r="E44">
            <v>2170.9910836446011</v>
          </cell>
          <cell r="F44">
            <v>9.7175406309262802E-3</v>
          </cell>
          <cell r="G44">
            <v>2234.3741863930723</v>
          </cell>
          <cell r="H44">
            <v>13</v>
          </cell>
          <cell r="I44">
            <v>2285.8601699999999</v>
          </cell>
          <cell r="J44">
            <v>2190.3783549926611</v>
          </cell>
          <cell r="K44">
            <v>1.2843187926291541E-2</v>
          </cell>
          <cell r="L44">
            <v>2301.926640557288</v>
          </cell>
          <cell r="M44">
            <v>13</v>
          </cell>
          <cell r="N44">
            <v>2353.2230125929827</v>
          </cell>
          <cell r="O44">
            <v>2255.8564021508141</v>
          </cell>
          <cell r="P44">
            <v>1.271129081860051E-2</v>
          </cell>
          <cell r="Q44">
            <v>2017.4691749646097</v>
          </cell>
          <cell r="R44">
            <v>13</v>
          </cell>
          <cell r="S44">
            <v>2126.3352886392695</v>
          </cell>
          <cell r="T44">
            <v>1900.4500319408357</v>
          </cell>
          <cell r="U44">
            <v>3.098376855754565E-2</v>
          </cell>
        </row>
        <row r="45">
          <cell r="B45">
            <v>892.19061009021266</v>
          </cell>
          <cell r="C45">
            <v>16</v>
          </cell>
          <cell r="D45">
            <v>967.97938821020057</v>
          </cell>
          <cell r="E45">
            <v>787.3284977831288</v>
          </cell>
          <cell r="F45">
            <v>5.5224185860737657E-2</v>
          </cell>
          <cell r="G45">
            <v>1115.2752574988401</v>
          </cell>
          <cell r="H45">
            <v>13</v>
          </cell>
          <cell r="I45">
            <v>1180.9201305156648</v>
          </cell>
          <cell r="J45">
            <v>999.73406628782323</v>
          </cell>
          <cell r="K45">
            <v>5.4679681635952382E-2</v>
          </cell>
          <cell r="L45">
            <v>1145.2602381922925</v>
          </cell>
          <cell r="M45">
            <v>13</v>
          </cell>
          <cell r="N45">
            <v>1274.5953916381327</v>
          </cell>
          <cell r="O45">
            <v>1055.6330016393222</v>
          </cell>
          <cell r="P45">
            <v>4.5027605740885289E-2</v>
          </cell>
          <cell r="Q45">
            <v>1101.0038629071603</v>
          </cell>
          <cell r="R45">
            <v>13</v>
          </cell>
          <cell r="S45">
            <v>1265.6216934724998</v>
          </cell>
          <cell r="T45">
            <v>862.97748791965819</v>
          </cell>
          <cell r="U45">
            <v>9.081111291456391E-2</v>
          </cell>
        </row>
        <row r="46">
          <cell r="B46">
            <v>1198.5746771721801</v>
          </cell>
          <cell r="C46">
            <v>14</v>
          </cell>
          <cell r="D46">
            <v>1326.5106350303713</v>
          </cell>
          <cell r="E46">
            <v>1045.6410249875914</v>
          </cell>
          <cell r="F46">
            <v>5.606684345081675E-2</v>
          </cell>
          <cell r="G46">
            <v>1519.6828164802412</v>
          </cell>
          <cell r="H46">
            <v>11</v>
          </cell>
          <cell r="I46">
            <v>1604.8759290075832</v>
          </cell>
          <cell r="J46">
            <v>1382.8340000000003</v>
          </cell>
          <cell r="K46">
            <v>4.7298370359681263E-2</v>
          </cell>
          <cell r="L46">
            <v>1547.4708759404928</v>
          </cell>
          <cell r="M46">
            <v>11</v>
          </cell>
          <cell r="N46">
            <v>1629.7188699999995</v>
          </cell>
          <cell r="O46">
            <v>1393.4355621639054</v>
          </cell>
          <cell r="P46">
            <v>4.886941581266125E-2</v>
          </cell>
          <cell r="Q46">
            <v>1505.375891746389</v>
          </cell>
          <cell r="R46">
            <v>11</v>
          </cell>
          <cell r="S46">
            <v>1746.1149999999998</v>
          </cell>
          <cell r="T46">
            <v>1104.6111845371624</v>
          </cell>
          <cell r="U46">
            <v>0.10968834139300709</v>
          </cell>
        </row>
        <row r="47">
          <cell r="B47">
            <v>1037.9487526500529</v>
          </cell>
          <cell r="C47">
            <v>17</v>
          </cell>
          <cell r="D47">
            <v>1065.4007000358908</v>
          </cell>
          <cell r="E47">
            <v>992.08316400976048</v>
          </cell>
          <cell r="F47">
            <v>2.1826165119774248E-2</v>
          </cell>
          <cell r="G47">
            <v>1069.8129858674893</v>
          </cell>
          <cell r="H47">
            <v>13</v>
          </cell>
          <cell r="I47">
            <v>1137.2894820146953</v>
          </cell>
          <cell r="J47">
            <v>1030.8046300167289</v>
          </cell>
          <cell r="K47">
            <v>2.6812192607209937E-2</v>
          </cell>
          <cell r="L47">
            <v>1097.4888710382174</v>
          </cell>
          <cell r="M47">
            <v>13</v>
          </cell>
          <cell r="N47">
            <v>1134.8939308887029</v>
          </cell>
          <cell r="O47">
            <v>1067.9775221123077</v>
          </cell>
          <cell r="P47">
            <v>2.168552090905991E-2</v>
          </cell>
          <cell r="Q47">
            <v>1118.5045549892538</v>
          </cell>
          <cell r="R47">
            <v>13</v>
          </cell>
          <cell r="S47">
            <v>1235.5508723075818</v>
          </cell>
          <cell r="T47">
            <v>1071.3448020188359</v>
          </cell>
          <cell r="U47">
            <v>4.57976221070154E-2</v>
          </cell>
        </row>
        <row r="48">
          <cell r="B48">
            <v>111.84139761778003</v>
          </cell>
          <cell r="C48">
            <v>13</v>
          </cell>
          <cell r="D48">
            <v>131.87092442731745</v>
          </cell>
          <cell r="E48">
            <v>101.8414760334406</v>
          </cell>
          <cell r="F48">
            <v>7.9695942291168595E-2</v>
          </cell>
          <cell r="G48">
            <v>114.08931175839265</v>
          </cell>
          <cell r="H48">
            <v>10</v>
          </cell>
          <cell r="I48">
            <v>128.6996</v>
          </cell>
          <cell r="J48">
            <v>102.53279699999999</v>
          </cell>
          <cell r="K48">
            <v>7.3672889671551639E-2</v>
          </cell>
          <cell r="L48">
            <v>115.31306253347273</v>
          </cell>
          <cell r="M48">
            <v>10</v>
          </cell>
          <cell r="N48">
            <v>138.56071072017593</v>
          </cell>
          <cell r="O48">
            <v>94.745500000000007</v>
          </cell>
          <cell r="P48">
            <v>9.887455009799194E-2</v>
          </cell>
          <cell r="Q48">
            <v>129.00434918421055</v>
          </cell>
          <cell r="R48">
            <v>10</v>
          </cell>
          <cell r="S48">
            <v>147.93523119777163</v>
          </cell>
          <cell r="T48">
            <v>113.42810989962834</v>
          </cell>
          <cell r="U48">
            <v>9.6934539397440955E-2</v>
          </cell>
        </row>
        <row r="49">
          <cell r="B49">
            <v>123.83803884834762</v>
          </cell>
          <cell r="C49">
            <v>13</v>
          </cell>
          <cell r="D49">
            <v>140.12816100142459</v>
          </cell>
          <cell r="E49">
            <v>50.764000000000003</v>
          </cell>
          <cell r="F49">
            <v>0.18422054324008919</v>
          </cell>
          <cell r="G49">
            <v>130.2860430059481</v>
          </cell>
          <cell r="H49">
            <v>10</v>
          </cell>
          <cell r="I49">
            <v>161.17239301464267</v>
          </cell>
          <cell r="J49">
            <v>48.436000000000007</v>
          </cell>
          <cell r="K49">
            <v>0.22197746516985647</v>
          </cell>
          <cell r="L49">
            <v>131.3031817233248</v>
          </cell>
          <cell r="M49">
            <v>10</v>
          </cell>
          <cell r="N49">
            <v>172.62838047317254</v>
          </cell>
          <cell r="O49">
            <v>60.2</v>
          </cell>
          <cell r="P49">
            <v>0.20408151025645019</v>
          </cell>
          <cell r="Q49">
            <v>134.19499114379965</v>
          </cell>
          <cell r="R49">
            <v>10</v>
          </cell>
          <cell r="S49">
            <v>169.4597317620246</v>
          </cell>
          <cell r="T49">
            <v>53.2</v>
          </cell>
          <cell r="U49">
            <v>0.22587777691421906</v>
          </cell>
        </row>
        <row r="50">
          <cell r="B50">
            <v>92.465205613553266</v>
          </cell>
          <cell r="C50">
            <v>13</v>
          </cell>
          <cell r="D50">
            <v>103.22319207920792</v>
          </cell>
          <cell r="E50">
            <v>86.272513794579339</v>
          </cell>
          <cell r="F50">
            <v>5.7464817296482097E-2</v>
          </cell>
          <cell r="G50">
            <v>93.37201010943626</v>
          </cell>
          <cell r="H50">
            <v>10</v>
          </cell>
          <cell r="I50">
            <v>101.08143082707852</v>
          </cell>
          <cell r="J50">
            <v>86.177828211238278</v>
          </cell>
          <cell r="K50">
            <v>5.1851852514762375E-2</v>
          </cell>
          <cell r="L50">
            <v>91.847629320226389</v>
          </cell>
          <cell r="M50">
            <v>10</v>
          </cell>
          <cell r="N50">
            <v>103.00543221052632</v>
          </cell>
          <cell r="O50">
            <v>80.618838846626858</v>
          </cell>
          <cell r="P50">
            <v>6.7415732086845884E-2</v>
          </cell>
          <cell r="Q50">
            <v>99.115131282843777</v>
          </cell>
          <cell r="R50">
            <v>10</v>
          </cell>
          <cell r="S50">
            <v>154.29314538297751</v>
          </cell>
          <cell r="T50">
            <v>83.693475255467021</v>
          </cell>
          <cell r="U50">
            <v>0.19848628009889643</v>
          </cell>
        </row>
        <row r="51">
          <cell r="B51">
            <v>47.876226365907542</v>
          </cell>
          <cell r="C51">
            <v>13</v>
          </cell>
          <cell r="D51">
            <v>59.358543750000003</v>
          </cell>
          <cell r="E51">
            <v>32.943871694939624</v>
          </cell>
          <cell r="F51">
            <v>0.13902275864062585</v>
          </cell>
          <cell r="G51">
            <v>46.839766252251088</v>
          </cell>
          <cell r="H51">
            <v>10</v>
          </cell>
          <cell r="I51">
            <v>52.66355002594026</v>
          </cell>
          <cell r="J51">
            <v>41.685200000000002</v>
          </cell>
          <cell r="K51">
            <v>6.9369952402155655E-2</v>
          </cell>
          <cell r="L51">
            <v>52.982456092451706</v>
          </cell>
          <cell r="M51">
            <v>10</v>
          </cell>
          <cell r="N51">
            <v>60.2</v>
          </cell>
          <cell r="O51">
            <v>44.549300000344083</v>
          </cell>
          <cell r="P51">
            <v>8.6003508568382375E-2</v>
          </cell>
          <cell r="Q51">
            <v>61.309252021186694</v>
          </cell>
          <cell r="R51">
            <v>10</v>
          </cell>
          <cell r="S51">
            <v>181.2011352192647</v>
          </cell>
          <cell r="T51">
            <v>35.479990965517246</v>
          </cell>
          <cell r="U51">
            <v>0.66604329723907651</v>
          </cell>
        </row>
        <row r="52">
          <cell r="B52">
            <v>273.25062834506969</v>
          </cell>
          <cell r="C52">
            <v>13</v>
          </cell>
          <cell r="D52">
            <v>298.12360000000001</v>
          </cell>
          <cell r="E52">
            <v>259.18089973253313</v>
          </cell>
          <cell r="F52">
            <v>3.7281701864445196E-2</v>
          </cell>
          <cell r="G52">
            <v>276.27238546101279</v>
          </cell>
          <cell r="H52">
            <v>10</v>
          </cell>
          <cell r="I52">
            <v>290.16000000000003</v>
          </cell>
          <cell r="J52">
            <v>251.87767977156361</v>
          </cell>
          <cell r="K52">
            <v>3.9974784428307819E-2</v>
          </cell>
          <cell r="L52">
            <v>287.80365943600845</v>
          </cell>
          <cell r="M52">
            <v>10</v>
          </cell>
          <cell r="N52">
            <v>301.00000000000006</v>
          </cell>
          <cell r="O52">
            <v>270.92089508847044</v>
          </cell>
          <cell r="P52">
            <v>3.6265149041482841E-2</v>
          </cell>
          <cell r="Q52">
            <v>272.66621120314846</v>
          </cell>
          <cell r="R52">
            <v>10</v>
          </cell>
          <cell r="S52">
            <v>296.60000000000008</v>
          </cell>
          <cell r="T52">
            <v>250.86427440757168</v>
          </cell>
          <cell r="U52">
            <v>5.0660701358847003E-2</v>
          </cell>
        </row>
        <row r="53">
          <cell r="B53">
            <v>105.96846504987008</v>
          </cell>
          <cell r="C53">
            <v>13</v>
          </cell>
          <cell r="D53">
            <v>139.21325096661209</v>
          </cell>
          <cell r="E53">
            <v>94.711442054794517</v>
          </cell>
          <cell r="F53">
            <v>0.10342342641415389</v>
          </cell>
          <cell r="G53">
            <v>107.76836642066462</v>
          </cell>
          <cell r="H53">
            <v>10</v>
          </cell>
          <cell r="I53">
            <v>134.37660707609402</v>
          </cell>
          <cell r="J53">
            <v>94.478063561725762</v>
          </cell>
          <cell r="K53">
            <v>0.10055349104558224</v>
          </cell>
          <cell r="L53">
            <v>108.6297138440618</v>
          </cell>
          <cell r="M53">
            <v>10</v>
          </cell>
          <cell r="N53">
            <v>130.40195505946468</v>
          </cell>
          <cell r="O53">
            <v>91.817733252767113</v>
          </cell>
          <cell r="P53">
            <v>0.11725674256420363</v>
          </cell>
          <cell r="Q53">
            <v>113.00189362435478</v>
          </cell>
          <cell r="R53">
            <v>10</v>
          </cell>
          <cell r="S53">
            <v>140.88400000000001</v>
          </cell>
          <cell r="T53">
            <v>95.165381048945861</v>
          </cell>
          <cell r="U53">
            <v>0.13108494518816943</v>
          </cell>
        </row>
        <row r="54">
          <cell r="B54">
            <v>82.355082172170427</v>
          </cell>
          <cell r="C54">
            <v>13</v>
          </cell>
          <cell r="D54">
            <v>89.181516112531966</v>
          </cell>
          <cell r="E54">
            <v>76.60799999999999</v>
          </cell>
          <cell r="F54">
            <v>4.0227596094208118E-2</v>
          </cell>
          <cell r="G54">
            <v>82.674783771985105</v>
          </cell>
          <cell r="H54">
            <v>10</v>
          </cell>
          <cell r="I54">
            <v>97.804926311986463</v>
          </cell>
          <cell r="J54">
            <v>74.046309147090426</v>
          </cell>
          <cell r="K54">
            <v>7.3627895418171344E-2</v>
          </cell>
          <cell r="L54">
            <v>85.275618166882069</v>
          </cell>
          <cell r="M54">
            <v>10</v>
          </cell>
          <cell r="N54">
            <v>91.830493080195041</v>
          </cell>
          <cell r="O54">
            <v>78.038032393388661</v>
          </cell>
          <cell r="P54">
            <v>6.0376869833918552E-2</v>
          </cell>
          <cell r="Q54">
            <v>87.559531489082602</v>
          </cell>
          <cell r="R54">
            <v>10</v>
          </cell>
          <cell r="S54">
            <v>100.456</v>
          </cell>
          <cell r="T54">
            <v>68.850134991552522</v>
          </cell>
          <cell r="U54">
            <v>0.10437212788924723</v>
          </cell>
        </row>
        <row r="55">
          <cell r="B55">
            <v>90.198368856721643</v>
          </cell>
          <cell r="C55">
            <v>13</v>
          </cell>
          <cell r="D55">
            <v>110.1368450353294</v>
          </cell>
          <cell r="E55">
            <v>81.69689099344933</v>
          </cell>
          <cell r="F55">
            <v>8.3542051218826185E-2</v>
          </cell>
          <cell r="G55">
            <v>98.079039213753191</v>
          </cell>
          <cell r="H55">
            <v>10</v>
          </cell>
          <cell r="I55">
            <v>112.30873269790374</v>
          </cell>
          <cell r="J55">
            <v>91.932903796239842</v>
          </cell>
          <cell r="K55">
            <v>5.9802662798509439E-2</v>
          </cell>
          <cell r="L55">
            <v>100.46432030248231</v>
          </cell>
          <cell r="M55">
            <v>10</v>
          </cell>
          <cell r="N55">
            <v>111.61395661591831</v>
          </cell>
          <cell r="O55">
            <v>92.856440543510075</v>
          </cell>
          <cell r="P55">
            <v>5.3089780256008356E-2</v>
          </cell>
          <cell r="Q55">
            <v>102.28053118441326</v>
          </cell>
          <cell r="R55">
            <v>10</v>
          </cell>
          <cell r="S55">
            <v>120.19301500926802</v>
          </cell>
          <cell r="T55">
            <v>88.959652469036257</v>
          </cell>
          <cell r="U55">
            <v>8.4093621863892437E-2</v>
          </cell>
        </row>
        <row r="56">
          <cell r="B56">
            <v>66.244865369488053</v>
          </cell>
          <cell r="C56">
            <v>13</v>
          </cell>
          <cell r="D56">
            <v>78.280747430640048</v>
          </cell>
          <cell r="E56">
            <v>60.807644522968211</v>
          </cell>
          <cell r="F56">
            <v>6.4427585301131532E-2</v>
          </cell>
          <cell r="G56">
            <v>69.224628226301874</v>
          </cell>
          <cell r="H56">
            <v>10</v>
          </cell>
          <cell r="I56">
            <v>78.606465273512413</v>
          </cell>
          <cell r="J56">
            <v>63.624000000000009</v>
          </cell>
          <cell r="K56">
            <v>6.3319527258373476E-2</v>
          </cell>
          <cell r="L56">
            <v>71.58914495661196</v>
          </cell>
          <cell r="M56">
            <v>10</v>
          </cell>
          <cell r="N56">
            <v>79.392130778493552</v>
          </cell>
          <cell r="O56">
            <v>65.952000000000012</v>
          </cell>
          <cell r="P56">
            <v>5.9121995372027912E-2</v>
          </cell>
          <cell r="Q56">
            <v>71.471938574474137</v>
          </cell>
          <cell r="R56">
            <v>10</v>
          </cell>
          <cell r="S56">
            <v>87.951708463886533</v>
          </cell>
          <cell r="T56">
            <v>41.167722078712217</v>
          </cell>
          <cell r="U56">
            <v>0.175587972456444</v>
          </cell>
        </row>
        <row r="57">
          <cell r="B57">
            <v>166.26334164807568</v>
          </cell>
          <cell r="C57">
            <v>17</v>
          </cell>
          <cell r="D57">
            <v>205</v>
          </cell>
          <cell r="E57">
            <v>140.53139999999999</v>
          </cell>
          <cell r="F57">
            <v>0.10820508843867901</v>
          </cell>
          <cell r="G57">
            <v>202.24378494983279</v>
          </cell>
          <cell r="H57">
            <v>13</v>
          </cell>
          <cell r="I57">
            <v>223.21</v>
          </cell>
          <cell r="J57">
            <v>183.37624</v>
          </cell>
          <cell r="K57">
            <v>5.6484282947456103E-2</v>
          </cell>
          <cell r="L57">
            <v>199.70059207667981</v>
          </cell>
          <cell r="M57">
            <v>13</v>
          </cell>
          <cell r="N57">
            <v>216.26400000000001</v>
          </cell>
          <cell r="O57">
            <v>181.63508739650416</v>
          </cell>
          <cell r="P57">
            <v>5.7490211389646335E-2</v>
          </cell>
          <cell r="Q57">
            <v>233.86157893472247</v>
          </cell>
          <cell r="R57">
            <v>13</v>
          </cell>
          <cell r="S57">
            <v>282.33602000000008</v>
          </cell>
          <cell r="T57">
            <v>194.40719999999999</v>
          </cell>
          <cell r="U57">
            <v>0.10988054087562277</v>
          </cell>
        </row>
        <row r="58">
          <cell r="B58">
            <v>-133.76230160369201</v>
          </cell>
          <cell r="C58">
            <v>17</v>
          </cell>
          <cell r="D58">
            <v>-99</v>
          </cell>
          <cell r="E58">
            <v>-163.75</v>
          </cell>
          <cell r="F58">
            <v>0.13414170232547756</v>
          </cell>
          <cell r="G58">
            <v>-140.56575923923117</v>
          </cell>
          <cell r="H58">
            <v>13</v>
          </cell>
          <cell r="I58">
            <v>-100</v>
          </cell>
          <cell r="J58">
            <v>-179.12315348349924</v>
          </cell>
          <cell r="K58">
            <v>0.15704515618422135</v>
          </cell>
          <cell r="L58">
            <v>-138.44702474390067</v>
          </cell>
          <cell r="M58">
            <v>13</v>
          </cell>
          <cell r="N58">
            <v>-77.7</v>
          </cell>
          <cell r="O58">
            <v>-181.21882716049387</v>
          </cell>
          <cell r="P58">
            <v>0.23543064694760454</v>
          </cell>
          <cell r="Q58">
            <v>-220.53020981334885</v>
          </cell>
          <cell r="R58">
            <v>13</v>
          </cell>
          <cell r="S58">
            <v>-139.13049999999998</v>
          </cell>
          <cell r="T58">
            <v>-338.09999999999991</v>
          </cell>
          <cell r="U58">
            <v>0.30652311565472512</v>
          </cell>
        </row>
        <row r="59">
          <cell r="B59">
            <v>-10.369209632386838</v>
          </cell>
          <cell r="C59">
            <v>8</v>
          </cell>
          <cell r="D59">
            <v>4.5474735088646412E-13</v>
          </cell>
          <cell r="E59">
            <v>-20</v>
          </cell>
          <cell r="F59">
            <v>0.6078904764488543</v>
          </cell>
          <cell r="G59">
            <v>-10.78649103839077</v>
          </cell>
          <cell r="H59">
            <v>6</v>
          </cell>
          <cell r="I59">
            <v>-2.2737367544323206E-13</v>
          </cell>
          <cell r="J59">
            <v>-15</v>
          </cell>
          <cell r="K59">
            <v>0.49266550941549841</v>
          </cell>
          <cell r="L59">
            <v>-9.7165019930318337</v>
          </cell>
          <cell r="M59">
            <v>6</v>
          </cell>
          <cell r="N59">
            <v>-3.4106051316484809E-13</v>
          </cell>
          <cell r="O59">
            <v>-23.299011958190665</v>
          </cell>
          <cell r="P59">
            <v>0.52477934108894753</v>
          </cell>
          <cell r="Q59">
            <v>-26.361513375493786</v>
          </cell>
          <cell r="R59">
            <v>6</v>
          </cell>
          <cell r="S59">
            <v>-5</v>
          </cell>
          <cell r="T59">
            <v>-55.563416882236609</v>
          </cell>
          <cell r="U59">
            <v>0.71073255226701204</v>
          </cell>
        </row>
        <row r="60">
          <cell r="B60">
            <v>4171.5801515479197</v>
          </cell>
          <cell r="C60">
            <v>16</v>
          </cell>
          <cell r="D60">
            <v>4252.6700829712809</v>
          </cell>
          <cell r="E60">
            <v>4063.7822026730983</v>
          </cell>
          <cell r="F60">
            <v>1.0570009088320982E-2</v>
          </cell>
          <cell r="G60">
            <v>4476.1620749907461</v>
          </cell>
          <cell r="H60">
            <v>13</v>
          </cell>
          <cell r="I60">
            <v>4620.0533874579614</v>
          </cell>
          <cell r="J60">
            <v>4271.7658680845134</v>
          </cell>
          <cell r="K60">
            <v>2.3353020170987858E-2</v>
          </cell>
          <cell r="L60">
            <v>4601.4447777391779</v>
          </cell>
          <cell r="M60">
            <v>13</v>
          </cell>
          <cell r="N60">
            <v>4685.74676155816</v>
          </cell>
          <cell r="O60">
            <v>4459.7667401816061</v>
          </cell>
          <cell r="P60">
            <v>1.3661574046940196E-2</v>
          </cell>
          <cell r="Q60">
            <v>4237.3728788860162</v>
          </cell>
          <cell r="R60">
            <v>13</v>
          </cell>
          <cell r="S60">
            <v>4465.2366591104665</v>
          </cell>
          <cell r="T60">
            <v>3978.8603098552953</v>
          </cell>
          <cell r="U60">
            <v>2.7587580427672762E-2</v>
          </cell>
        </row>
        <row r="61">
          <cell r="B61" t="str">
            <v/>
          </cell>
          <cell r="C61" t="str">
            <v/>
          </cell>
          <cell r="D61" t="str">
            <v/>
          </cell>
          <cell r="E61" t="str">
            <v/>
          </cell>
          <cell r="F61" t="str">
            <v/>
          </cell>
          <cell r="G61" t="str">
            <v/>
          </cell>
          <cell r="H61" t="str">
            <v/>
          </cell>
          <cell r="I61" t="str">
            <v/>
          </cell>
          <cell r="J61" t="str">
            <v/>
          </cell>
          <cell r="K61" t="str">
            <v/>
          </cell>
          <cell r="L61" t="str">
            <v/>
          </cell>
          <cell r="M61" t="str">
            <v/>
          </cell>
          <cell r="N61" t="str">
            <v/>
          </cell>
          <cell r="O61" t="str">
            <v/>
          </cell>
          <cell r="P61" t="str">
            <v/>
          </cell>
          <cell r="Q61" t="str">
            <v/>
          </cell>
          <cell r="R61" t="str">
            <v/>
          </cell>
          <cell r="S61" t="str">
            <v/>
          </cell>
          <cell r="T61" t="str">
            <v/>
          </cell>
          <cell r="U61" t="str">
            <v/>
          </cell>
        </row>
        <row r="62">
          <cell r="B62" t="str">
            <v/>
          </cell>
          <cell r="C62" t="str">
            <v/>
          </cell>
          <cell r="D62" t="str">
            <v/>
          </cell>
          <cell r="E62" t="str">
            <v/>
          </cell>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cell r="U62" t="str">
            <v/>
          </cell>
        </row>
        <row r="63">
          <cell r="B63">
            <v>0.4030999225150142</v>
          </cell>
          <cell r="C63">
            <v>16</v>
          </cell>
          <cell r="D63">
            <v>0.40999999999999992</v>
          </cell>
          <cell r="E63">
            <v>0.39981924103567384</v>
          </cell>
          <cell r="F63">
            <v>6.905781862065842E-3</v>
          </cell>
          <cell r="G63">
            <v>0.40517478543290486</v>
          </cell>
          <cell r="H63">
            <v>12</v>
          </cell>
          <cell r="I63">
            <v>0.4112079318644889</v>
          </cell>
          <cell r="J63">
            <v>0.4</v>
          </cell>
          <cell r="K63">
            <v>9.2226696709960341E-3</v>
          </cell>
          <cell r="L63">
            <v>0.41244117926214541</v>
          </cell>
          <cell r="M63">
            <v>12</v>
          </cell>
          <cell r="N63">
            <v>0.42</v>
          </cell>
          <cell r="O63">
            <v>0.40799999999999997</v>
          </cell>
          <cell r="P63">
            <v>9.8584243683098021E-3</v>
          </cell>
          <cell r="Q63">
            <v>0.36631900636076403</v>
          </cell>
          <cell r="R63">
            <v>12</v>
          </cell>
          <cell r="S63">
            <v>0.39174576164882385</v>
          </cell>
          <cell r="T63">
            <v>0.35119353309943774</v>
          </cell>
          <cell r="U63">
            <v>3.3276646783655703E-2</v>
          </cell>
        </row>
        <row r="64">
          <cell r="B64">
            <v>0.17790432456975191</v>
          </cell>
          <cell r="C64">
            <v>15</v>
          </cell>
          <cell r="D64">
            <v>0.19372233458384999</v>
          </cell>
          <cell r="E64">
            <v>0.14996263979454022</v>
          </cell>
          <cell r="F64">
            <v>6.8616952185792682E-2</v>
          </cell>
          <cell r="G64">
            <v>0.21677090720887737</v>
          </cell>
          <cell r="H64">
            <v>12</v>
          </cell>
          <cell r="I64">
            <v>0.23663687524059004</v>
          </cell>
          <cell r="J64">
            <v>0.18720000000000001</v>
          </cell>
          <cell r="K64">
            <v>7.2405972510993608E-2</v>
          </cell>
          <cell r="L64">
            <v>0.22073866315930699</v>
          </cell>
          <cell r="M64">
            <v>12</v>
          </cell>
          <cell r="N64">
            <v>0.24832763590214177</v>
          </cell>
          <cell r="O64">
            <v>0.19902432528112377</v>
          </cell>
          <cell r="P64">
            <v>5.8234227677018698E-2</v>
          </cell>
          <cell r="Q64">
            <v>0.20606863750169166</v>
          </cell>
          <cell r="R64">
            <v>12</v>
          </cell>
          <cell r="S64">
            <v>0.24499999999999997</v>
          </cell>
          <cell r="T64">
            <v>0.17089595898462676</v>
          </cell>
          <cell r="U64">
            <v>8.8433261109570796E-2</v>
          </cell>
        </row>
        <row r="65">
          <cell r="B65">
            <v>0.32753867749096488</v>
          </cell>
          <cell r="C65">
            <v>15</v>
          </cell>
          <cell r="D65">
            <v>0.33724878888296217</v>
          </cell>
          <cell r="E65">
            <v>0.31416873955362384</v>
          </cell>
          <cell r="F65">
            <v>1.8104396041524456E-2</v>
          </cell>
          <cell r="G65">
            <v>0.32793165891271114</v>
          </cell>
          <cell r="H65">
            <v>11</v>
          </cell>
          <cell r="I65">
            <v>0.33677967148463134</v>
          </cell>
          <cell r="J65">
            <v>0.31858688059335072</v>
          </cell>
          <cell r="K65">
            <v>1.7156216187425983E-2</v>
          </cell>
          <cell r="L65">
            <v>0.33105829523739383</v>
          </cell>
          <cell r="M65">
            <v>11</v>
          </cell>
          <cell r="N65">
            <v>0.33694026370032065</v>
          </cell>
          <cell r="O65">
            <v>0.32499999999999996</v>
          </cell>
          <cell r="P65">
            <v>1.0654928950308068E-2</v>
          </cell>
          <cell r="Q65">
            <v>0.33242789937105677</v>
          </cell>
          <cell r="R65">
            <v>11</v>
          </cell>
          <cell r="S65">
            <v>0.35111668207973373</v>
          </cell>
          <cell r="T65">
            <v>0.31518362578197529</v>
          </cell>
          <cell r="U65">
            <v>2.6936677437677192E-2</v>
          </cell>
        </row>
        <row r="66">
          <cell r="B66">
            <v>0.29453672673786607</v>
          </cell>
          <cell r="C66">
            <v>13</v>
          </cell>
          <cell r="D66">
            <v>0.32</v>
          </cell>
          <cell r="E66">
            <v>0.27329282858181436</v>
          </cell>
          <cell r="F66">
            <v>5.4212349549624596E-2</v>
          </cell>
          <cell r="G66">
            <v>0.29218504838636195</v>
          </cell>
          <cell r="H66">
            <v>10</v>
          </cell>
          <cell r="I66">
            <v>0.31</v>
          </cell>
          <cell r="J66">
            <v>0.27</v>
          </cell>
          <cell r="K66">
            <v>4.3801305605928494E-2</v>
          </cell>
          <cell r="L66">
            <v>0.29303286145939828</v>
          </cell>
          <cell r="M66">
            <v>10</v>
          </cell>
          <cell r="N66">
            <v>0.32</v>
          </cell>
          <cell r="O66">
            <v>0.25</v>
          </cell>
          <cell r="P66">
            <v>6.5417576961336515E-2</v>
          </cell>
          <cell r="Q66">
            <v>0.31613442812634646</v>
          </cell>
          <cell r="R66">
            <v>10</v>
          </cell>
          <cell r="S66">
            <v>0.35005494505494505</v>
          </cell>
          <cell r="T66">
            <v>0.27500000000000002</v>
          </cell>
          <cell r="U66">
            <v>8.4072295166930835E-2</v>
          </cell>
        </row>
        <row r="67">
          <cell r="B67">
            <v>0.34518853769661273</v>
          </cell>
          <cell r="C67">
            <v>13</v>
          </cell>
          <cell r="D67">
            <v>0.40826068188774906</v>
          </cell>
          <cell r="E67">
            <v>0.13699692657079657</v>
          </cell>
          <cell r="F67">
            <v>0.18300227588272097</v>
          </cell>
          <cell r="G67">
            <v>0.34354686935057305</v>
          </cell>
          <cell r="H67">
            <v>10</v>
          </cell>
          <cell r="I67">
            <v>0.408260681887749</v>
          </cell>
          <cell r="J67">
            <v>0.12106366935628196</v>
          </cell>
          <cell r="K67">
            <v>0.22079063301875823</v>
          </cell>
          <cell r="L67">
            <v>0.34522905226113532</v>
          </cell>
          <cell r="M67">
            <v>10</v>
          </cell>
          <cell r="N67">
            <v>0.40826068188774906</v>
          </cell>
          <cell r="O67">
            <v>0.15439551005395827</v>
          </cell>
          <cell r="P67">
            <v>0.19149189388618557</v>
          </cell>
          <cell r="Q67">
            <v>0.35320670587262804</v>
          </cell>
          <cell r="R67">
            <v>10</v>
          </cell>
          <cell r="S67">
            <v>0.42456966210941116</v>
          </cell>
          <cell r="T67">
            <v>0.13434343434343435</v>
          </cell>
          <cell r="U67">
            <v>0.22030063905274511</v>
          </cell>
        </row>
        <row r="68">
          <cell r="B68">
            <v>0.4420785389590503</v>
          </cell>
          <cell r="C68">
            <v>13</v>
          </cell>
          <cell r="D68">
            <v>0.46066678349250856</v>
          </cell>
          <cell r="E68">
            <v>0.40999999999999992</v>
          </cell>
          <cell r="F68">
            <v>3.1366953431006081E-2</v>
          </cell>
          <cell r="G68">
            <v>0.43342197214748635</v>
          </cell>
          <cell r="H68">
            <v>10</v>
          </cell>
          <cell r="I68">
            <v>0.45</v>
          </cell>
          <cell r="J68">
            <v>0.40499999999999997</v>
          </cell>
          <cell r="K68">
            <v>2.8724580836275538E-2</v>
          </cell>
          <cell r="L68">
            <v>0.42822142604095442</v>
          </cell>
          <cell r="M68">
            <v>10</v>
          </cell>
          <cell r="N68">
            <v>0.46</v>
          </cell>
          <cell r="O68">
            <v>0.38999999999999996</v>
          </cell>
          <cell r="P68">
            <v>4.3316443011350243E-2</v>
          </cell>
          <cell r="Q68">
            <v>0.44693102979288507</v>
          </cell>
          <cell r="R68">
            <v>10</v>
          </cell>
          <cell r="S68">
            <v>0.63049697664944859</v>
          </cell>
          <cell r="T68">
            <v>0.41</v>
          </cell>
          <cell r="U68">
            <v>0.13996364614859502</v>
          </cell>
        </row>
        <row r="69">
          <cell r="B69">
            <v>0.24948437555113662</v>
          </cell>
          <cell r="C69">
            <v>13</v>
          </cell>
          <cell r="D69">
            <v>0.30145012315270941</v>
          </cell>
          <cell r="E69">
            <v>0.18102592588037475</v>
          </cell>
          <cell r="F69">
            <v>0.12799316286197063</v>
          </cell>
          <cell r="G69">
            <v>0.24662956696835309</v>
          </cell>
          <cell r="H69">
            <v>10</v>
          </cell>
          <cell r="I69">
            <v>0.27892325134724316</v>
          </cell>
          <cell r="J69">
            <v>0.22500000000000001</v>
          </cell>
          <cell r="K69">
            <v>6.2884283999364993E-2</v>
          </cell>
          <cell r="L69">
            <v>0.25641264454621121</v>
          </cell>
          <cell r="M69">
            <v>10</v>
          </cell>
          <cell r="N69">
            <v>0.28055555555555556</v>
          </cell>
          <cell r="O69">
            <v>0.22778972632275343</v>
          </cell>
          <cell r="P69">
            <v>6.6421387450965486E-2</v>
          </cell>
          <cell r="Q69">
            <v>0.2965714274513559</v>
          </cell>
          <cell r="R69">
            <v>9</v>
          </cell>
          <cell r="S69">
            <v>0.26500000000000001</v>
          </cell>
          <cell r="T69">
            <v>0.17741379310344829</v>
          </cell>
          <cell r="U69">
            <v>9.30327714700699E-2</v>
          </cell>
        </row>
        <row r="70">
          <cell r="B70">
            <v>0.39628071690681649</v>
          </cell>
          <cell r="C70">
            <v>13</v>
          </cell>
          <cell r="D70">
            <v>0.4188712506392509</v>
          </cell>
          <cell r="E70">
            <v>0.37277183926714674</v>
          </cell>
          <cell r="F70">
            <v>2.8352013505935011E-2</v>
          </cell>
          <cell r="G70">
            <v>0.38678832670267982</v>
          </cell>
          <cell r="H70">
            <v>10</v>
          </cell>
          <cell r="I70">
            <v>0.41552868567693191</v>
          </cell>
          <cell r="J70">
            <v>0.34183739350077652</v>
          </cell>
          <cell r="K70">
            <v>4.6461893744001601E-2</v>
          </cell>
          <cell r="L70">
            <v>0.39165887370517671</v>
          </cell>
          <cell r="M70">
            <v>10</v>
          </cell>
          <cell r="N70">
            <v>0.41584255680145044</v>
          </cell>
          <cell r="O70">
            <v>0.35092318141997586</v>
          </cell>
          <cell r="P70">
            <v>4.0733965995501456E-2</v>
          </cell>
          <cell r="Q70">
            <v>0.37989113563402127</v>
          </cell>
          <cell r="R70">
            <v>10</v>
          </cell>
          <cell r="S70">
            <v>0.40474218074818474</v>
          </cell>
          <cell r="T70">
            <v>0.33849190262109136</v>
          </cell>
          <cell r="U70">
            <v>5.2669031183965091E-2</v>
          </cell>
        </row>
        <row r="71">
          <cell r="B71">
            <v>0.27385011359879013</v>
          </cell>
          <cell r="C71">
            <v>13</v>
          </cell>
          <cell r="D71">
            <v>0.33542684130584272</v>
          </cell>
          <cell r="E71">
            <v>0.24</v>
          </cell>
          <cell r="F71">
            <v>9.6298443057639987E-2</v>
          </cell>
          <cell r="G71">
            <v>0.28298073710882371</v>
          </cell>
          <cell r="H71">
            <v>10</v>
          </cell>
          <cell r="I71">
            <v>0.33348910741780957</v>
          </cell>
          <cell r="J71">
            <v>0.25</v>
          </cell>
          <cell r="K71">
            <v>8.7458776075036632E-2</v>
          </cell>
          <cell r="L71">
            <v>0.28943718953002728</v>
          </cell>
          <cell r="M71">
            <v>10</v>
          </cell>
          <cell r="N71">
            <v>0.35402418431427635</v>
          </cell>
          <cell r="O71">
            <v>0.24895119841651417</v>
          </cell>
          <cell r="P71">
            <v>0.11434267510920201</v>
          </cell>
          <cell r="Q71">
            <v>0.2868633455298179</v>
          </cell>
          <cell r="R71">
            <v>10</v>
          </cell>
          <cell r="S71">
            <v>0.3691691186687357</v>
          </cell>
          <cell r="T71">
            <v>0.24158366979016968</v>
          </cell>
          <cell r="U71">
            <v>0.13406483702286787</v>
          </cell>
        </row>
        <row r="72">
          <cell r="B72">
            <v>0.42808355584939439</v>
          </cell>
          <cell r="C72">
            <v>13</v>
          </cell>
          <cell r="D72">
            <v>0.44000000000000006</v>
          </cell>
          <cell r="E72">
            <v>0.40832561745558349</v>
          </cell>
          <cell r="F72">
            <v>2.5195049182699089E-2</v>
          </cell>
          <cell r="G72">
            <v>0.41217804294108273</v>
          </cell>
          <cell r="H72">
            <v>10</v>
          </cell>
          <cell r="I72">
            <v>0.46429651329743021</v>
          </cell>
          <cell r="J72">
            <v>0.39</v>
          </cell>
          <cell r="K72">
            <v>5.452586231156064E-2</v>
          </cell>
          <cell r="L72">
            <v>0.42741150416751045</v>
          </cell>
          <cell r="M72">
            <v>10</v>
          </cell>
          <cell r="N72">
            <v>0.45330647989875894</v>
          </cell>
          <cell r="O72">
            <v>0.41353318595924882</v>
          </cell>
          <cell r="P72">
            <v>2.6368421835873561E-2</v>
          </cell>
          <cell r="Q72">
            <v>0.4031531737802998</v>
          </cell>
          <cell r="R72">
            <v>10</v>
          </cell>
          <cell r="S72">
            <v>0.44488469928273316</v>
          </cell>
          <cell r="T72">
            <v>0.37</v>
          </cell>
          <cell r="U72">
            <v>5.7036265807444676E-2</v>
          </cell>
        </row>
        <row r="73">
          <cell r="B73">
            <v>0.41652877072096051</v>
          </cell>
          <cell r="C73">
            <v>13</v>
          </cell>
          <cell r="D73">
            <v>0.49168234390772053</v>
          </cell>
          <cell r="E73">
            <v>0.38</v>
          </cell>
          <cell r="F73">
            <v>7.534287283393365E-2</v>
          </cell>
          <cell r="G73">
            <v>0.43418616198085297</v>
          </cell>
          <cell r="H73">
            <v>10</v>
          </cell>
          <cell r="I73">
            <v>0.47995184913634076</v>
          </cell>
          <cell r="J73">
            <v>0.41</v>
          </cell>
          <cell r="K73">
            <v>4.4950009262822416E-2</v>
          </cell>
          <cell r="L73">
            <v>0.43987823030030604</v>
          </cell>
          <cell r="M73">
            <v>10</v>
          </cell>
          <cell r="N73">
            <v>0.47094496462412788</v>
          </cell>
          <cell r="O73">
            <v>0.41</v>
          </cell>
          <cell r="P73">
            <v>4.0074920606988723E-2</v>
          </cell>
          <cell r="Q73">
            <v>0.45585742623666986</v>
          </cell>
          <cell r="R73">
            <v>10</v>
          </cell>
          <cell r="S73">
            <v>0.51364536328747024</v>
          </cell>
          <cell r="T73">
            <v>0.42491468638375834</v>
          </cell>
          <cell r="U73">
            <v>5.5202027859855313E-2</v>
          </cell>
        </row>
        <row r="74">
          <cell r="B74">
            <v>0.27055171836966424</v>
          </cell>
          <cell r="C74">
            <v>13</v>
          </cell>
          <cell r="D74">
            <v>0.28164524391186385</v>
          </cell>
          <cell r="E74">
            <v>0.25683889543253507</v>
          </cell>
          <cell r="F74">
            <v>3.1589333850852934E-2</v>
          </cell>
          <cell r="G74">
            <v>0.27412528692366245</v>
          </cell>
          <cell r="H74">
            <v>10</v>
          </cell>
          <cell r="I74">
            <v>0.29146050829108572</v>
          </cell>
          <cell r="J74">
            <v>0.25062443171264187</v>
          </cell>
          <cell r="K74">
            <v>3.7608163600690386E-2</v>
          </cell>
          <cell r="L74">
            <v>0.27763662160336672</v>
          </cell>
          <cell r="M74">
            <v>10</v>
          </cell>
          <cell r="N74">
            <v>0.29101845469143711</v>
          </cell>
          <cell r="O74">
            <v>0.25514756407695255</v>
          </cell>
          <cell r="P74">
            <v>3.3510020198802698E-2</v>
          </cell>
          <cell r="Q74">
            <v>0.28114043400038752</v>
          </cell>
          <cell r="R74">
            <v>10</v>
          </cell>
          <cell r="S74">
            <v>0.31630026883341456</v>
          </cell>
          <cell r="T74">
            <v>0.25711813702465647</v>
          </cell>
          <cell r="U74">
            <v>7.1961181925188286E-2</v>
          </cell>
        </row>
        <row r="75">
          <cell r="B75">
            <v>7.6745290982228265E-2</v>
          </cell>
          <cell r="C75">
            <v>17</v>
          </cell>
          <cell r="D75">
            <v>9.5567754041233979E-2</v>
          </cell>
          <cell r="E75">
            <v>0.06</v>
          </cell>
          <cell r="F75">
            <v>0.11707102226028328</v>
          </cell>
          <cell r="G75">
            <v>9.3485220838965211E-2</v>
          </cell>
          <cell r="H75">
            <v>13</v>
          </cell>
          <cell r="I75">
            <v>0.1</v>
          </cell>
          <cell r="J75">
            <v>8.5000000000000006E-2</v>
          </cell>
          <cell r="K75">
            <v>4.7663068404805449E-2</v>
          </cell>
          <cell r="L75">
            <v>9.2394512188332653E-2</v>
          </cell>
          <cell r="M75">
            <v>13</v>
          </cell>
          <cell r="N75">
            <v>0.1</v>
          </cell>
          <cell r="O75">
            <v>8.8049573772080156E-2</v>
          </cell>
          <cell r="P75">
            <v>4.6372078423387308E-2</v>
          </cell>
          <cell r="Q75">
            <v>9.4514475755842223E-2</v>
          </cell>
          <cell r="R75">
            <v>13</v>
          </cell>
          <cell r="S75">
            <v>0.11778478546546797</v>
          </cell>
          <cell r="T75">
            <v>0.08</v>
          </cell>
          <cell r="U75">
            <v>0.10458039272145765</v>
          </cell>
        </row>
        <row r="76">
          <cell r="B76">
            <v>0.28097716712941401</v>
          </cell>
          <cell r="C76">
            <v>16</v>
          </cell>
          <cell r="D76">
            <v>0.28503463856969707</v>
          </cell>
          <cell r="E76">
            <v>0.27297080420455</v>
          </cell>
          <cell r="F76">
            <v>1.1515459825718831E-2</v>
          </cell>
          <cell r="G76">
            <v>0.29650764044405625</v>
          </cell>
          <cell r="H76">
            <v>13</v>
          </cell>
          <cell r="I76">
            <v>0.30534924643771244</v>
          </cell>
          <cell r="J76">
            <v>0.28428770292621469</v>
          </cell>
          <cell r="K76">
            <v>2.1868479969777851E-2</v>
          </cell>
          <cell r="L76">
            <v>0.30147771079346758</v>
          </cell>
          <cell r="M76">
            <v>13</v>
          </cell>
          <cell r="N76">
            <v>0.30771102100958864</v>
          </cell>
          <cell r="O76">
            <v>0.29196871207613473</v>
          </cell>
          <cell r="P76">
            <v>1.3939302715239531E-2</v>
          </cell>
          <cell r="Q76">
            <v>0.27126453856470251</v>
          </cell>
          <cell r="R76">
            <v>13</v>
          </cell>
          <cell r="S76">
            <v>0.28429449621248526</v>
          </cell>
          <cell r="T76">
            <v>0.25847527838975187</v>
          </cell>
          <cell r="U76">
            <v>2.6543681143998733E-2</v>
          </cell>
        </row>
        <row r="77">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t="str">
            <v/>
          </cell>
        </row>
        <row r="78">
          <cell r="B78" t="str">
            <v/>
          </cell>
          <cell r="C78" t="str">
            <v/>
          </cell>
          <cell r="D78" t="str">
            <v/>
          </cell>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t="str">
            <v/>
          </cell>
        </row>
        <row r="79">
          <cell r="B79">
            <v>823.74479654002221</v>
          </cell>
          <cell r="C79">
            <v>14</v>
          </cell>
          <cell r="D79">
            <v>954.42275334999999</v>
          </cell>
          <cell r="E79">
            <v>651.29732509338021</v>
          </cell>
          <cell r="F79">
            <v>9.7805901264322245E-2</v>
          </cell>
          <cell r="G79">
            <v>864.32941603767722</v>
          </cell>
          <cell r="H79">
            <v>11</v>
          </cell>
          <cell r="I79">
            <v>958.53184705875719</v>
          </cell>
          <cell r="J79">
            <v>712.35107026595006</v>
          </cell>
          <cell r="K79">
            <v>8.6189184440217045E-2</v>
          </cell>
          <cell r="L79">
            <v>976.56924702016374</v>
          </cell>
          <cell r="M79">
            <v>11</v>
          </cell>
          <cell r="N79">
            <v>1177.44</v>
          </cell>
          <cell r="O79">
            <v>879.47928676986942</v>
          </cell>
          <cell r="P79">
            <v>7.5198283622308862E-2</v>
          </cell>
          <cell r="Q79">
            <v>1149.7025624054104</v>
          </cell>
          <cell r="R79">
            <v>11</v>
          </cell>
          <cell r="S79">
            <v>1339.4378562568818</v>
          </cell>
          <cell r="T79">
            <v>966.08296664999989</v>
          </cell>
          <cell r="U79">
            <v>0.10300970916335801</v>
          </cell>
        </row>
        <row r="80">
          <cell r="B80">
            <v>807.55168704587652</v>
          </cell>
          <cell r="C80">
            <v>14</v>
          </cell>
          <cell r="D80">
            <v>945.55922518248167</v>
          </cell>
          <cell r="E80">
            <v>657.76613487871248</v>
          </cell>
          <cell r="F80">
            <v>7.4031735756520334E-2</v>
          </cell>
          <cell r="G80">
            <v>798.22714910685454</v>
          </cell>
          <cell r="H80">
            <v>11</v>
          </cell>
          <cell r="I80">
            <v>875.43021739130438</v>
          </cell>
          <cell r="J80">
            <v>704.41735099818516</v>
          </cell>
          <cell r="K80">
            <v>5.9142105650111416E-2</v>
          </cell>
          <cell r="L80">
            <v>787.30124737751316</v>
          </cell>
          <cell r="M80">
            <v>11</v>
          </cell>
          <cell r="N80">
            <v>832.37829912652796</v>
          </cell>
          <cell r="O80">
            <v>731.03887826086952</v>
          </cell>
          <cell r="P80">
            <v>4.4759304158565071E-2</v>
          </cell>
          <cell r="Q80">
            <v>834.4931070543015</v>
          </cell>
          <cell r="R80">
            <v>11</v>
          </cell>
          <cell r="S80">
            <v>950.38029699369758</v>
          </cell>
          <cell r="T80">
            <v>728.59222250905793</v>
          </cell>
          <cell r="U80">
            <v>7.0486994924669033E-2</v>
          </cell>
        </row>
        <row r="81">
          <cell r="B81">
            <v>1066.8550019951081</v>
          </cell>
          <cell r="C81">
            <v>12</v>
          </cell>
          <cell r="D81">
            <v>1304.8717307518245</v>
          </cell>
          <cell r="E81">
            <v>770.54619517667686</v>
          </cell>
          <cell r="F81">
            <v>0.12733271457369813</v>
          </cell>
          <cell r="G81">
            <v>1041.8996742405013</v>
          </cell>
          <cell r="H81">
            <v>9</v>
          </cell>
          <cell r="I81">
            <v>1208.0936999999999</v>
          </cell>
          <cell r="J81">
            <v>770.77183206204688</v>
          </cell>
          <cell r="K81">
            <v>0.12971715814746967</v>
          </cell>
          <cell r="L81">
            <v>1042.9514607029341</v>
          </cell>
          <cell r="M81">
            <v>9</v>
          </cell>
          <cell r="N81">
            <v>1147.2218688</v>
          </cell>
          <cell r="O81">
            <v>835</v>
          </cell>
          <cell r="P81">
            <v>8.4754897426235098E-2</v>
          </cell>
          <cell r="Q81">
            <v>1097.1252058066709</v>
          </cell>
          <cell r="R81">
            <v>9</v>
          </cell>
          <cell r="S81">
            <v>1312</v>
          </cell>
          <cell r="T81">
            <v>835</v>
          </cell>
          <cell r="U81">
            <v>0.11238206934516512</v>
          </cell>
        </row>
        <row r="82">
          <cell r="B82">
            <v>392.40418605108243</v>
          </cell>
          <cell r="C82">
            <v>14</v>
          </cell>
          <cell r="D82">
            <v>457.00019680058767</v>
          </cell>
          <cell r="E82">
            <v>316.0471736368653</v>
          </cell>
          <cell r="F82">
            <v>9.3344168973480773E-2</v>
          </cell>
          <cell r="G82">
            <v>396.23573600791019</v>
          </cell>
          <cell r="H82">
            <v>11</v>
          </cell>
          <cell r="I82">
            <v>476.29871415816433</v>
          </cell>
          <cell r="J82">
            <v>344.7197774457569</v>
          </cell>
          <cell r="K82">
            <v>8.5753845080255103E-2</v>
          </cell>
          <cell r="L82">
            <v>405.52582344147157</v>
          </cell>
          <cell r="M82">
            <v>11</v>
          </cell>
          <cell r="N82">
            <v>470.1533328554172</v>
          </cell>
          <cell r="O82">
            <v>369.88280438002243</v>
          </cell>
          <cell r="P82">
            <v>6.9550459196678169E-2</v>
          </cell>
          <cell r="Q82">
            <v>456.09342027590463</v>
          </cell>
          <cell r="R82">
            <v>11</v>
          </cell>
          <cell r="S82">
            <v>552.3456000000001</v>
          </cell>
          <cell r="T82">
            <v>372.93608182719436</v>
          </cell>
          <cell r="U82">
            <v>0.11853011663079865</v>
          </cell>
        </row>
        <row r="83">
          <cell r="B83">
            <v>209.916275784205</v>
          </cell>
          <cell r="C83">
            <v>14</v>
          </cell>
          <cell r="D83">
            <v>250.45199999999997</v>
          </cell>
          <cell r="E83">
            <v>179.74949999999998</v>
          </cell>
          <cell r="F83">
            <v>9.6326704586696732E-2</v>
          </cell>
          <cell r="G83">
            <v>219.97108642656886</v>
          </cell>
          <cell r="H83">
            <v>11</v>
          </cell>
          <cell r="I83">
            <v>257.29775000000001</v>
          </cell>
          <cell r="J83">
            <v>189.441</v>
          </cell>
          <cell r="K83">
            <v>9.5609501342990247E-2</v>
          </cell>
          <cell r="L83">
            <v>239.90350886818186</v>
          </cell>
          <cell r="M83">
            <v>11</v>
          </cell>
          <cell r="N83">
            <v>282.36772000000002</v>
          </cell>
          <cell r="O83">
            <v>187.61760000000001</v>
          </cell>
          <cell r="P83">
            <v>0.12358277509553277</v>
          </cell>
          <cell r="Q83">
            <v>320.38480789776708</v>
          </cell>
          <cell r="R83">
            <v>11</v>
          </cell>
          <cell r="S83">
            <v>413.14319999999992</v>
          </cell>
          <cell r="T83">
            <v>270.40260000000001</v>
          </cell>
          <cell r="U83">
            <v>0.1450663102683572</v>
          </cell>
        </row>
        <row r="84">
          <cell r="B84">
            <v>82.191738627042042</v>
          </cell>
          <cell r="C84">
            <v>14</v>
          </cell>
          <cell r="D84">
            <v>102.75</v>
          </cell>
          <cell r="E84">
            <v>60.690440778588808</v>
          </cell>
          <cell r="F84">
            <v>0.13956110366349014</v>
          </cell>
          <cell r="G84">
            <v>89.890887375035518</v>
          </cell>
          <cell r="H84">
            <v>11</v>
          </cell>
          <cell r="I84">
            <v>100.0701</v>
          </cell>
          <cell r="J84">
            <v>75</v>
          </cell>
          <cell r="K84">
            <v>8.5862560868579588E-2</v>
          </cell>
          <cell r="L84">
            <v>85.860276465944608</v>
          </cell>
          <cell r="M84">
            <v>11</v>
          </cell>
          <cell r="N84">
            <v>97</v>
          </cell>
          <cell r="O84">
            <v>75</v>
          </cell>
          <cell r="P84">
            <v>9.0349577725510402E-2</v>
          </cell>
          <cell r="Q84">
            <v>111.72640293188924</v>
          </cell>
          <cell r="R84">
            <v>11</v>
          </cell>
          <cell r="S84">
            <v>143</v>
          </cell>
          <cell r="T84">
            <v>75</v>
          </cell>
          <cell r="U84">
            <v>0.18128432851800294</v>
          </cell>
        </row>
        <row r="85">
          <cell r="B85">
            <v>2165.6596196166256</v>
          </cell>
          <cell r="C85">
            <v>17</v>
          </cell>
          <cell r="D85">
            <v>2359.4259092375719</v>
          </cell>
          <cell r="E85">
            <v>2000</v>
          </cell>
          <cell r="F85">
            <v>4.5088391169573257E-2</v>
          </cell>
          <cell r="G85">
            <v>2179.4331361974178</v>
          </cell>
          <cell r="H85">
            <v>13</v>
          </cell>
          <cell r="I85">
            <v>2342.3679850209528</v>
          </cell>
          <cell r="J85">
            <v>2000</v>
          </cell>
          <cell r="K85">
            <v>5.8991359993278224E-2</v>
          </cell>
          <cell r="L85">
            <v>2301.2225902051182</v>
          </cell>
          <cell r="M85">
            <v>13</v>
          </cell>
          <cell r="N85">
            <v>2776.1751580241812</v>
          </cell>
          <cell r="O85">
            <v>2000</v>
          </cell>
          <cell r="P85">
            <v>8.5867403645608131E-2</v>
          </cell>
          <cell r="Q85">
            <v>2781.5417859488734</v>
          </cell>
          <cell r="R85">
            <v>13</v>
          </cell>
          <cell r="S85">
            <v>3516.1950637867631</v>
          </cell>
          <cell r="T85">
            <v>2244.9219543552445</v>
          </cell>
          <cell r="U85">
            <v>0.12650903971516525</v>
          </cell>
        </row>
        <row r="86">
          <cell r="B86" t="str">
            <v/>
          </cell>
          <cell r="C86" t="str">
            <v/>
          </cell>
          <cell r="D86" t="str">
            <v/>
          </cell>
          <cell r="E86" t="str">
            <v/>
          </cell>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cell r="U86" t="str">
            <v/>
          </cell>
        </row>
        <row r="88">
          <cell r="B88">
            <v>885.1983035155572</v>
          </cell>
          <cell r="C88">
            <v>16</v>
          </cell>
          <cell r="D88">
            <v>1153.5312696995788</v>
          </cell>
          <cell r="E88">
            <v>390.13941810579286</v>
          </cell>
          <cell r="F88">
            <v>0.21891800046467005</v>
          </cell>
          <cell r="G88">
            <v>1032.9402177870841</v>
          </cell>
          <cell r="H88">
            <v>11</v>
          </cell>
          <cell r="I88">
            <v>1507.6109934021115</v>
          </cell>
          <cell r="J88">
            <v>-175.09084701191034</v>
          </cell>
          <cell r="K88">
            <v>0.41148342998124759</v>
          </cell>
          <cell r="L88">
            <v>1332.2277017907807</v>
          </cell>
          <cell r="M88">
            <v>12</v>
          </cell>
          <cell r="N88">
            <v>1596.6541366131032</v>
          </cell>
          <cell r="O88">
            <v>1007.1694547041034</v>
          </cell>
          <cell r="P88">
            <v>0.13306344431877698</v>
          </cell>
          <cell r="Q88">
            <v>673.54716338514493</v>
          </cell>
          <cell r="R88">
            <v>11</v>
          </cell>
          <cell r="S88">
            <v>1411.0630637407389</v>
          </cell>
          <cell r="T88">
            <v>-959.21073099786759</v>
          </cell>
          <cell r="U88">
            <v>0.82325020898467072</v>
          </cell>
        </row>
        <row r="89">
          <cell r="B89" t="str">
            <v/>
          </cell>
          <cell r="C89">
            <v>1</v>
          </cell>
          <cell r="D89">
            <v>0.49979999999999997</v>
          </cell>
          <cell r="E89">
            <v>0.49979999999999997</v>
          </cell>
          <cell r="F89" t="str">
            <v/>
          </cell>
          <cell r="G89" t="str">
            <v/>
          </cell>
          <cell r="H89">
            <v>1</v>
          </cell>
          <cell r="I89">
            <v>0.5</v>
          </cell>
          <cell r="J89">
            <v>0.5</v>
          </cell>
          <cell r="K89" t="str">
            <v/>
          </cell>
          <cell r="L89" t="str">
            <v/>
          </cell>
          <cell r="M89">
            <v>0</v>
          </cell>
          <cell r="N89">
            <v>0</v>
          </cell>
          <cell r="O89">
            <v>0</v>
          </cell>
          <cell r="P89" t="str">
            <v/>
          </cell>
          <cell r="Q89" t="str">
            <v/>
          </cell>
          <cell r="U89" t="str">
            <v/>
          </cell>
        </row>
        <row r="90">
          <cell r="B90">
            <v>37996.675863287441</v>
          </cell>
          <cell r="C90">
            <v>13</v>
          </cell>
          <cell r="D90">
            <v>39127.065953856909</v>
          </cell>
          <cell r="E90">
            <v>37180.797172370316</v>
          </cell>
          <cell r="F90">
            <v>1.4259342169838183E-2</v>
          </cell>
          <cell r="G90">
            <v>39260.371317951096</v>
          </cell>
          <cell r="H90">
            <v>9</v>
          </cell>
          <cell r="I90">
            <v>40937.974942689543</v>
          </cell>
          <cell r="J90">
            <v>36631.85773689831</v>
          </cell>
          <cell r="K90">
            <v>3.2999328359139303E-2</v>
          </cell>
          <cell r="L90">
            <v>38426.145474417106</v>
          </cell>
          <cell r="M90">
            <v>9</v>
          </cell>
          <cell r="N90">
            <v>39756.140072169357</v>
          </cell>
          <cell r="O90">
            <v>35211.334977256905</v>
          </cell>
          <cell r="P90">
            <v>3.7209171365877564E-2</v>
          </cell>
          <cell r="Q90">
            <v>39005.90502616606</v>
          </cell>
          <cell r="R90">
            <v>9</v>
          </cell>
          <cell r="S90">
            <v>41630.956058722091</v>
          </cell>
          <cell r="T90">
            <v>37066.960624445797</v>
          </cell>
          <cell r="U90">
            <v>2.9968847943783881E-2</v>
          </cell>
        </row>
        <row r="92">
          <cell r="Q92" t="str">
            <v/>
          </cell>
          <cell r="R92" t="str">
            <v/>
          </cell>
          <cell r="S92" t="str">
            <v/>
          </cell>
          <cell r="T92" t="str">
            <v/>
          </cell>
          <cell r="U92" t="str">
            <v/>
          </cell>
        </row>
        <row r="93">
          <cell r="B93">
            <v>1479.8364582365705</v>
          </cell>
          <cell r="C93">
            <v>6</v>
          </cell>
          <cell r="D93">
            <v>1597.927430728532</v>
          </cell>
          <cell r="E93">
            <v>1394.4362150722595</v>
          </cell>
          <cell r="F93">
            <v>5.5355642003864905E-2</v>
          </cell>
          <cell r="G93">
            <v>1693.6398083569195</v>
          </cell>
          <cell r="H93">
            <v>7</v>
          </cell>
          <cell r="I93">
            <v>2875.6440725907933</v>
          </cell>
          <cell r="J93">
            <v>1400.9279759999997</v>
          </cell>
          <cell r="K93">
            <v>0.28918092197873257</v>
          </cell>
          <cell r="L93">
            <v>1503.5489698876133</v>
          </cell>
          <cell r="M93">
            <v>7</v>
          </cell>
          <cell r="N93">
            <v>1631.9727284643827</v>
          </cell>
          <cell r="O93">
            <v>1436.6305650000002</v>
          </cell>
          <cell r="P93">
            <v>5.1279646100458716E-2</v>
          </cell>
          <cell r="Q93">
            <v>1891.2822862457392</v>
          </cell>
          <cell r="R93">
            <v>7</v>
          </cell>
          <cell r="S93">
            <v>2915.8839360000002</v>
          </cell>
          <cell r="T93">
            <v>1419.0288881834058</v>
          </cell>
          <cell r="U93">
            <v>0.33910914519635132</v>
          </cell>
        </row>
        <row r="94">
          <cell r="B94">
            <v>134.80017400948418</v>
          </cell>
          <cell r="C94">
            <v>3</v>
          </cell>
          <cell r="D94">
            <v>150</v>
          </cell>
          <cell r="E94">
            <v>120</v>
          </cell>
          <cell r="F94">
            <v>9.0880510175663773E-2</v>
          </cell>
          <cell r="G94" t="str">
            <v/>
          </cell>
          <cell r="H94" t="str">
            <v/>
          </cell>
          <cell r="I94" t="str">
            <v/>
          </cell>
          <cell r="J94" t="str">
            <v/>
          </cell>
          <cell r="K94" t="str">
            <v/>
          </cell>
          <cell r="L94" t="str">
            <v/>
          </cell>
          <cell r="M94" t="str">
            <v/>
          </cell>
          <cell r="N94" t="str">
            <v/>
          </cell>
          <cell r="O94" t="str">
            <v/>
          </cell>
          <cell r="P94" t="str">
            <v/>
          </cell>
          <cell r="Q94">
            <v>135.23000684834065</v>
          </cell>
          <cell r="R94">
            <v>3</v>
          </cell>
          <cell r="S94">
            <v>185.69002054502198</v>
          </cell>
          <cell r="T94">
            <v>70</v>
          </cell>
          <cell r="U94">
            <v>0.35769577231888383</v>
          </cell>
        </row>
        <row r="95">
          <cell r="B95">
            <v>317.33999999999992</v>
          </cell>
          <cell r="C95">
            <v>1</v>
          </cell>
          <cell r="D95">
            <v>317.33999999999992</v>
          </cell>
          <cell r="E95">
            <v>317.33999999999992</v>
          </cell>
          <cell r="F95">
            <v>0</v>
          </cell>
          <cell r="G95">
            <v>658.15552421306381</v>
          </cell>
          <cell r="H95">
            <v>6</v>
          </cell>
          <cell r="I95">
            <v>780.95390624999982</v>
          </cell>
          <cell r="J95">
            <v>322.76900688435762</v>
          </cell>
          <cell r="K95">
            <v>0.23653974286446253</v>
          </cell>
          <cell r="L95">
            <v>355.08189042681215</v>
          </cell>
          <cell r="M95">
            <v>1</v>
          </cell>
          <cell r="N95">
            <v>355.08189042681215</v>
          </cell>
          <cell r="O95">
            <v>355.08189042681215</v>
          </cell>
          <cell r="P95">
            <v>0</v>
          </cell>
          <cell r="Q95">
            <v>668.6230662368954</v>
          </cell>
          <cell r="R95">
            <v>6</v>
          </cell>
          <cell r="S95">
            <v>805.05850177470722</v>
          </cell>
          <cell r="T95">
            <v>343.89131124735991</v>
          </cell>
          <cell r="U95">
            <v>0.22414358864978889</v>
          </cell>
        </row>
        <row r="96">
          <cell r="B96">
            <v>158.65921454073356</v>
          </cell>
          <cell r="C96">
            <v>1</v>
          </cell>
          <cell r="D96">
            <v>158.65921454073356</v>
          </cell>
          <cell r="E96">
            <v>158.65921454073356</v>
          </cell>
          <cell r="F96">
            <v>0</v>
          </cell>
          <cell r="G96">
            <v>302.55354112548264</v>
          </cell>
          <cell r="H96">
            <v>4</v>
          </cell>
          <cell r="I96">
            <v>316.00484314184541</v>
          </cell>
          <cell r="J96">
            <v>287.98732537858285</v>
          </cell>
          <cell r="K96">
            <v>4.2181489896906864E-2</v>
          </cell>
          <cell r="L96">
            <v>160.36217844958537</v>
          </cell>
          <cell r="M96">
            <v>1</v>
          </cell>
          <cell r="N96">
            <v>160.36217844958537</v>
          </cell>
          <cell r="O96">
            <v>160.36217844958537</v>
          </cell>
          <cell r="P96">
            <v>0</v>
          </cell>
          <cell r="Q96">
            <v>301.92403759124812</v>
          </cell>
          <cell r="R96">
            <v>4</v>
          </cell>
          <cell r="S96">
            <v>316.62798373356179</v>
          </cell>
          <cell r="T96">
            <v>293.61618698820001</v>
          </cell>
          <cell r="U96">
            <v>3.1029949044051406E-2</v>
          </cell>
        </row>
        <row r="99">
          <cell r="B99">
            <v>2500.7244475299185</v>
          </cell>
          <cell r="C99">
            <v>15</v>
          </cell>
          <cell r="D99">
            <v>2710.2571143157861</v>
          </cell>
          <cell r="E99">
            <v>2373</v>
          </cell>
          <cell r="F99">
            <v>3.1746992011656601E-2</v>
          </cell>
          <cell r="G99">
            <v>2537.0516778957117</v>
          </cell>
          <cell r="H99">
            <v>12</v>
          </cell>
          <cell r="I99">
            <v>2700.2885635195239</v>
          </cell>
          <cell r="J99">
            <v>2443.4668066001791</v>
          </cell>
          <cell r="K99">
            <v>2.8160373614892389E-2</v>
          </cell>
          <cell r="L99">
            <v>2506.7971603576302</v>
          </cell>
          <cell r="M99">
            <v>12</v>
          </cell>
          <cell r="N99">
            <v>2731.6333299474927</v>
          </cell>
          <cell r="O99">
            <v>2339.7640624999999</v>
          </cell>
          <cell r="P99">
            <v>3.7203528223112771E-2</v>
          </cell>
          <cell r="Q99">
            <v>2623.5825382943181</v>
          </cell>
          <cell r="R99">
            <v>12</v>
          </cell>
          <cell r="S99">
            <v>2934.4477468027981</v>
          </cell>
          <cell r="T99">
            <v>2425.7052299078896</v>
          </cell>
          <cell r="U99">
            <v>5.1052120744788022E-2</v>
          </cell>
        </row>
        <row r="100">
          <cell r="B100">
            <v>1661.6410055264687</v>
          </cell>
          <cell r="C100">
            <v>16</v>
          </cell>
          <cell r="D100">
            <v>1888.9179706211085</v>
          </cell>
          <cell r="E100">
            <v>1332.9682491847261</v>
          </cell>
          <cell r="F100">
            <v>8.7464851747195385E-2</v>
          </cell>
          <cell r="G100">
            <v>1908.7208099847537</v>
          </cell>
          <cell r="H100">
            <v>13</v>
          </cell>
          <cell r="I100">
            <v>2120.0533874579614</v>
          </cell>
          <cell r="J100">
            <v>1640.6054481697879</v>
          </cell>
          <cell r="K100">
            <v>7.6722728635844825E-2</v>
          </cell>
          <cell r="L100">
            <v>2076.9610445793619</v>
          </cell>
          <cell r="M100">
            <v>13</v>
          </cell>
          <cell r="N100">
            <v>2198.990662988575</v>
          </cell>
          <cell r="O100">
            <v>1869.4134282248269</v>
          </cell>
          <cell r="P100">
            <v>5.1563107862742825E-2</v>
          </cell>
          <cell r="Q100">
            <v>1626.2022738389689</v>
          </cell>
          <cell r="R100">
            <v>13</v>
          </cell>
          <cell r="S100">
            <v>1919.8604425047033</v>
          </cell>
          <cell r="T100">
            <v>1291.0886748741214</v>
          </cell>
          <cell r="U100">
            <v>0.12570149747622186</v>
          </cell>
        </row>
        <row r="101">
          <cell r="B101">
            <v>589.23900615910929</v>
          </cell>
          <cell r="C101">
            <v>17</v>
          </cell>
          <cell r="D101">
            <v>796.26800289619405</v>
          </cell>
          <cell r="E101">
            <v>397.156115772097</v>
          </cell>
          <cell r="F101">
            <v>0.173661522904724</v>
          </cell>
          <cell r="G101">
            <v>790.37593998670695</v>
          </cell>
          <cell r="H101">
            <v>13</v>
          </cell>
          <cell r="I101">
            <v>949.27862157026436</v>
          </cell>
          <cell r="J101">
            <v>611.81034133118987</v>
          </cell>
          <cell r="K101">
            <v>0.15068614019429413</v>
          </cell>
          <cell r="L101">
            <v>882.48070715483493</v>
          </cell>
          <cell r="M101">
            <v>13</v>
          </cell>
          <cell r="N101">
            <v>1120.646188220951</v>
          </cell>
          <cell r="O101">
            <v>726.08448603817862</v>
          </cell>
          <cell r="P101">
            <v>0.11529359156663782</v>
          </cell>
          <cell r="Q101">
            <v>556.51956227406617</v>
          </cell>
          <cell r="R101">
            <v>13</v>
          </cell>
          <cell r="S101">
            <v>822.95627263196161</v>
          </cell>
          <cell r="T101">
            <v>353.30882736515792</v>
          </cell>
          <cell r="U101">
            <v>0.25043149977256723</v>
          </cell>
        </row>
        <row r="102">
          <cell r="B102">
            <v>768.20718901125349</v>
          </cell>
          <cell r="C102">
            <v>13</v>
          </cell>
          <cell r="D102">
            <v>1692.7960189492671</v>
          </cell>
          <cell r="E102">
            <v>145.10611577209704</v>
          </cell>
          <cell r="F102">
            <v>0.63739860608022192</v>
          </cell>
          <cell r="G102">
            <v>694.75151004603913</v>
          </cell>
          <cell r="H102">
            <v>10</v>
          </cell>
          <cell r="I102">
            <v>1301.4897940870922</v>
          </cell>
          <cell r="J102">
            <v>330.11821733410522</v>
          </cell>
          <cell r="K102">
            <v>0.40309420966129272</v>
          </cell>
          <cell r="L102">
            <v>841.9534191696473</v>
          </cell>
          <cell r="M102">
            <v>10</v>
          </cell>
          <cell r="N102">
            <v>1455.7162179723684</v>
          </cell>
          <cell r="O102">
            <v>391.69830634246745</v>
          </cell>
          <cell r="P102">
            <v>0.39568779885043454</v>
          </cell>
          <cell r="Q102">
            <v>-60.341943720100254</v>
          </cell>
          <cell r="R102">
            <v>10</v>
          </cell>
          <cell r="S102">
            <v>872.92885503370269</v>
          </cell>
          <cell r="T102">
            <v>-2239.1117901410807</v>
          </cell>
          <cell r="U102">
            <v>15.423979962810229</v>
          </cell>
        </row>
        <row r="103">
          <cell r="B103" t="str">
            <v/>
          </cell>
          <cell r="C103" t="str">
            <v/>
          </cell>
          <cell r="D103" t="str">
            <v/>
          </cell>
          <cell r="E103" t="str">
            <v/>
          </cell>
          <cell r="F103" t="str">
            <v/>
          </cell>
          <cell r="G103" t="str">
            <v/>
          </cell>
          <cell r="H103" t="str">
            <v/>
          </cell>
          <cell r="I103" t="str">
            <v/>
          </cell>
          <cell r="J103" t="str">
            <v/>
          </cell>
          <cell r="K103" t="str">
            <v/>
          </cell>
          <cell r="L103" t="str">
            <v/>
          </cell>
          <cell r="M103" t="str">
            <v/>
          </cell>
          <cell r="N103" t="str">
            <v/>
          </cell>
          <cell r="O103" t="str">
            <v/>
          </cell>
          <cell r="P103" t="str">
            <v/>
          </cell>
          <cell r="Q103" t="str">
            <v/>
          </cell>
          <cell r="R103" t="str">
            <v/>
          </cell>
          <cell r="S103" t="str">
            <v/>
          </cell>
          <cell r="T103" t="str">
            <v/>
          </cell>
          <cell r="U103" t="str">
            <v/>
          </cell>
        </row>
      </sheetData>
      <sheetData sheetId="15">
        <row r="3">
          <cell r="AH3">
            <v>2</v>
          </cell>
        </row>
        <row r="4">
          <cell r="AH4">
            <v>3</v>
          </cell>
        </row>
        <row r="5">
          <cell r="AH5">
            <v>4</v>
          </cell>
        </row>
        <row r="6">
          <cell r="AH6">
            <v>5</v>
          </cell>
        </row>
        <row r="7">
          <cell r="AH7">
            <v>6</v>
          </cell>
        </row>
        <row r="8">
          <cell r="AH8">
            <v>7</v>
          </cell>
        </row>
        <row r="9">
          <cell r="AH9">
            <v>8</v>
          </cell>
        </row>
        <row r="10">
          <cell r="AH10">
            <v>9</v>
          </cell>
        </row>
        <row r="11">
          <cell r="AH11">
            <v>10</v>
          </cell>
        </row>
        <row r="12">
          <cell r="AH12">
            <v>11</v>
          </cell>
        </row>
        <row r="13">
          <cell r="AH13">
            <v>12</v>
          </cell>
        </row>
        <row r="14">
          <cell r="AH14">
            <v>13</v>
          </cell>
        </row>
        <row r="15">
          <cell r="AH15">
            <v>14</v>
          </cell>
        </row>
        <row r="16">
          <cell r="AH16">
            <v>15</v>
          </cell>
        </row>
        <row r="17">
          <cell r="AH17">
            <v>16</v>
          </cell>
        </row>
        <row r="18">
          <cell r="AH18">
            <v>17</v>
          </cell>
        </row>
        <row r="19">
          <cell r="AH19">
            <v>18</v>
          </cell>
        </row>
        <row r="20">
          <cell r="AH20">
            <v>19</v>
          </cell>
        </row>
        <row r="21">
          <cell r="AH21">
            <v>20</v>
          </cell>
        </row>
        <row r="22">
          <cell r="AH22">
            <v>21</v>
          </cell>
        </row>
        <row r="23">
          <cell r="AH23">
            <v>22</v>
          </cell>
        </row>
        <row r="24">
          <cell r="AH24">
            <v>23</v>
          </cell>
        </row>
        <row r="25">
          <cell r="AH25">
            <v>24</v>
          </cell>
        </row>
        <row r="26">
          <cell r="AH26">
            <v>25</v>
          </cell>
        </row>
        <row r="27">
          <cell r="AH27">
            <v>26</v>
          </cell>
        </row>
        <row r="28">
          <cell r="AH28">
            <v>27</v>
          </cell>
        </row>
        <row r="29">
          <cell r="AH29">
            <v>28</v>
          </cell>
        </row>
        <row r="30">
          <cell r="AH30">
            <v>29</v>
          </cell>
        </row>
        <row r="31">
          <cell r="AH31">
            <v>30</v>
          </cell>
        </row>
        <row r="32">
          <cell r="AH32">
            <v>31</v>
          </cell>
        </row>
        <row r="33">
          <cell r="AH33">
            <v>32</v>
          </cell>
        </row>
        <row r="34">
          <cell r="AH34">
            <v>33</v>
          </cell>
        </row>
        <row r="35">
          <cell r="AH35">
            <v>34</v>
          </cell>
        </row>
        <row r="36">
          <cell r="AH36">
            <v>35</v>
          </cell>
        </row>
        <row r="37">
          <cell r="AH37">
            <v>36</v>
          </cell>
        </row>
        <row r="38">
          <cell r="AH38">
            <v>37</v>
          </cell>
        </row>
        <row r="39">
          <cell r="AH39">
            <v>38</v>
          </cell>
        </row>
        <row r="40">
          <cell r="AH40">
            <v>39</v>
          </cell>
        </row>
        <row r="41">
          <cell r="AH41">
            <v>40</v>
          </cell>
        </row>
        <row r="42">
          <cell r="AH42">
            <v>41</v>
          </cell>
        </row>
        <row r="43">
          <cell r="AH43">
            <v>42</v>
          </cell>
        </row>
        <row r="44">
          <cell r="AH44">
            <v>43</v>
          </cell>
        </row>
        <row r="45">
          <cell r="AH45">
            <v>44</v>
          </cell>
        </row>
        <row r="46">
          <cell r="AH46">
            <v>45</v>
          </cell>
        </row>
        <row r="47">
          <cell r="AH47">
            <v>46</v>
          </cell>
        </row>
        <row r="48">
          <cell r="AH48">
            <v>47</v>
          </cell>
        </row>
        <row r="49">
          <cell r="AH49">
            <v>48</v>
          </cell>
        </row>
        <row r="50">
          <cell r="AH50">
            <v>49</v>
          </cell>
        </row>
        <row r="51">
          <cell r="AH51">
            <v>50</v>
          </cell>
        </row>
        <row r="52">
          <cell r="AH52">
            <v>51</v>
          </cell>
        </row>
        <row r="53">
          <cell r="AH53">
            <v>52</v>
          </cell>
        </row>
        <row r="54">
          <cell r="AH54">
            <v>53</v>
          </cell>
        </row>
        <row r="55">
          <cell r="AH55">
            <v>54</v>
          </cell>
        </row>
        <row r="56">
          <cell r="AH56">
            <v>55</v>
          </cell>
        </row>
        <row r="57">
          <cell r="AH57">
            <v>56</v>
          </cell>
        </row>
        <row r="58">
          <cell r="AH58">
            <v>57</v>
          </cell>
        </row>
        <row r="59">
          <cell r="AH59">
            <v>58</v>
          </cell>
        </row>
        <row r="60">
          <cell r="AH60">
            <v>59</v>
          </cell>
        </row>
        <row r="61">
          <cell r="AH61">
            <v>60</v>
          </cell>
        </row>
        <row r="62">
          <cell r="AH62">
            <v>61</v>
          </cell>
        </row>
        <row r="63">
          <cell r="AH63">
            <v>62</v>
          </cell>
        </row>
        <row r="64">
          <cell r="AH64">
            <v>63</v>
          </cell>
        </row>
        <row r="65">
          <cell r="AH65">
            <v>64</v>
          </cell>
        </row>
        <row r="66">
          <cell r="AH66">
            <v>65</v>
          </cell>
        </row>
        <row r="67">
          <cell r="AH67">
            <v>66</v>
          </cell>
        </row>
        <row r="68">
          <cell r="AH68">
            <v>67</v>
          </cell>
        </row>
        <row r="69">
          <cell r="AH69">
            <v>68</v>
          </cell>
        </row>
        <row r="70">
          <cell r="AH70">
            <v>69</v>
          </cell>
        </row>
        <row r="71">
          <cell r="AH71">
            <v>70</v>
          </cell>
        </row>
        <row r="72">
          <cell r="AH72">
            <v>71</v>
          </cell>
        </row>
        <row r="73">
          <cell r="AH73">
            <v>72</v>
          </cell>
        </row>
        <row r="74">
          <cell r="AH74">
            <v>73</v>
          </cell>
        </row>
        <row r="75">
          <cell r="AH75">
            <v>74</v>
          </cell>
        </row>
        <row r="76">
          <cell r="AH76">
            <v>75</v>
          </cell>
        </row>
        <row r="77">
          <cell r="AH77">
            <v>76</v>
          </cell>
        </row>
        <row r="78">
          <cell r="AH78">
            <v>77</v>
          </cell>
        </row>
        <row r="79">
          <cell r="AH79">
            <v>78</v>
          </cell>
        </row>
        <row r="80">
          <cell r="AH80">
            <v>79</v>
          </cell>
        </row>
        <row r="81">
          <cell r="AH81">
            <v>80</v>
          </cell>
        </row>
        <row r="82">
          <cell r="AH82">
            <v>81</v>
          </cell>
        </row>
        <row r="83">
          <cell r="AH83">
            <v>82</v>
          </cell>
        </row>
        <row r="84">
          <cell r="AH84">
            <v>83</v>
          </cell>
        </row>
        <row r="85">
          <cell r="AH85">
            <v>84</v>
          </cell>
        </row>
        <row r="86">
          <cell r="AH86">
            <v>85</v>
          </cell>
        </row>
        <row r="87">
          <cell r="AH87">
            <v>86</v>
          </cell>
        </row>
        <row r="88">
          <cell r="AH88">
            <v>87</v>
          </cell>
        </row>
        <row r="89">
          <cell r="AH89">
            <v>88</v>
          </cell>
        </row>
        <row r="90">
          <cell r="AH90">
            <v>89</v>
          </cell>
        </row>
        <row r="91">
          <cell r="AH91">
            <v>90</v>
          </cell>
        </row>
        <row r="92">
          <cell r="AH92">
            <v>91</v>
          </cell>
        </row>
        <row r="93">
          <cell r="AH93">
            <v>92</v>
          </cell>
        </row>
        <row r="94">
          <cell r="AH94">
            <v>93</v>
          </cell>
        </row>
        <row r="95">
          <cell r="AH95">
            <v>94</v>
          </cell>
        </row>
        <row r="96">
          <cell r="AH96">
            <v>95</v>
          </cell>
        </row>
        <row r="97">
          <cell r="AH97">
            <v>96</v>
          </cell>
        </row>
        <row r="98">
          <cell r="AH98">
            <v>97</v>
          </cell>
        </row>
        <row r="99">
          <cell r="AH99">
            <v>98</v>
          </cell>
        </row>
        <row r="100">
          <cell r="AH100">
            <v>99</v>
          </cell>
        </row>
        <row r="101">
          <cell r="AH101">
            <v>100</v>
          </cell>
        </row>
        <row r="102">
          <cell r="AH102">
            <v>101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3">
          <cell r="B3">
            <v>22113.468314477606</v>
          </cell>
          <cell r="C3">
            <v>16</v>
          </cell>
          <cell r="D3">
            <v>22288.336215086543</v>
          </cell>
          <cell r="E3">
            <v>21947.502144962833</v>
          </cell>
          <cell r="F3">
            <v>4.5659805843510336E-3</v>
          </cell>
        </row>
        <row r="4">
          <cell r="B4">
            <v>6651.7348608362436</v>
          </cell>
          <cell r="C4">
            <v>18</v>
          </cell>
          <cell r="D4">
            <v>6768.8529386553982</v>
          </cell>
          <cell r="E4">
            <v>6485.9905711710071</v>
          </cell>
          <cell r="F4">
            <v>1.0285853099724488E-2</v>
          </cell>
        </row>
        <row r="5">
          <cell r="B5">
            <v>1217.4625960519888</v>
          </cell>
          <cell r="C5">
            <v>15</v>
          </cell>
          <cell r="D5">
            <v>1800</v>
          </cell>
          <cell r="E5">
            <v>562.5399999999936</v>
          </cell>
          <cell r="F5">
            <v>0.29110193740284335</v>
          </cell>
        </row>
        <row r="6">
          <cell r="B6">
            <v>-1.2745118498008301E-2</v>
          </cell>
          <cell r="C6">
            <v>3</v>
          </cell>
          <cell r="D6">
            <v>5.5623363673968917E-3</v>
          </cell>
          <cell r="E6">
            <v>-2.4809717159674172E-2</v>
          </cell>
          <cell r="F6">
            <v>1.0326852327066325</v>
          </cell>
        </row>
        <row r="7">
          <cell r="B7">
            <v>854.26984303647862</v>
          </cell>
          <cell r="C7">
            <v>15</v>
          </cell>
          <cell r="D7">
            <v>995</v>
          </cell>
          <cell r="E7">
            <v>683.25</v>
          </cell>
          <cell r="F7">
            <v>9.9778928579558557E-2</v>
          </cell>
        </row>
        <row r="8">
          <cell r="B8">
            <v>5.3596403528919616</v>
          </cell>
          <cell r="C8">
            <v>13</v>
          </cell>
          <cell r="D8">
            <v>81</v>
          </cell>
          <cell r="E8">
            <v>-61.311758082705637</v>
          </cell>
          <cell r="F8">
            <v>8.6065810745808893</v>
          </cell>
        </row>
        <row r="9">
          <cell r="B9">
            <v>503.72794731483941</v>
          </cell>
          <cell r="C9">
            <v>9</v>
          </cell>
          <cell r="D9">
            <v>781.55734500000108</v>
          </cell>
          <cell r="E9">
            <v>-17.366423689049043</v>
          </cell>
          <cell r="F9">
            <v>0.53116456387163347</v>
          </cell>
        </row>
        <row r="10">
          <cell r="B10">
            <v>1912.5076786478903</v>
          </cell>
          <cell r="C10">
            <v>4</v>
          </cell>
          <cell r="D10">
            <v>2243.176714591561</v>
          </cell>
          <cell r="E10">
            <v>1705</v>
          </cell>
          <cell r="F10">
            <v>0.10458597120349808</v>
          </cell>
        </row>
        <row r="11">
          <cell r="B11">
            <v>2412.9488326794699</v>
          </cell>
          <cell r="C11">
            <v>14</v>
          </cell>
          <cell r="D11">
            <v>2536.400531852526</v>
          </cell>
          <cell r="E11">
            <v>2176</v>
          </cell>
          <cell r="F11">
            <v>3.3314752194831973E-2</v>
          </cell>
        </row>
        <row r="12">
          <cell r="B12">
            <v>20643.675607927868</v>
          </cell>
          <cell r="C12">
            <v>16</v>
          </cell>
          <cell r="D12">
            <v>21502.441340608431</v>
          </cell>
          <cell r="E12">
            <v>19877.972517295082</v>
          </cell>
          <cell r="F12">
            <v>2.3567173457624171E-2</v>
          </cell>
        </row>
        <row r="13">
          <cell r="B13">
            <v>28264.181413929069</v>
          </cell>
          <cell r="C13">
            <v>17</v>
          </cell>
          <cell r="D13">
            <v>29672.959071750163</v>
          </cell>
          <cell r="E13">
            <v>26630.245263049048</v>
          </cell>
          <cell r="F13">
            <v>2.5982233193440639E-2</v>
          </cell>
        </row>
        <row r="14">
          <cell r="B14">
            <v>15549.563028813485</v>
          </cell>
          <cell r="C14">
            <v>15</v>
          </cell>
          <cell r="D14">
            <v>16062.339664455005</v>
          </cell>
          <cell r="E14">
            <v>14990.940090231335</v>
          </cell>
          <cell r="F14">
            <v>2.0728321330395528E-2</v>
          </cell>
        </row>
        <row r="15">
          <cell r="B15">
            <v>21304.753508069902</v>
          </cell>
          <cell r="C15">
            <v>17</v>
          </cell>
          <cell r="D15">
            <v>22194.395747499999</v>
          </cell>
          <cell r="E15">
            <v>20365.285325209901</v>
          </cell>
          <cell r="F15">
            <v>2.4294910752121639E-2</v>
          </cell>
        </row>
        <row r="16">
          <cell r="B16">
            <v>36.047722256758014</v>
          </cell>
          <cell r="C16">
            <v>11</v>
          </cell>
          <cell r="D16">
            <v>37.035585806401059</v>
          </cell>
          <cell r="E16">
            <v>34.759518355000218</v>
          </cell>
          <cell r="F16">
            <v>1.9730017711956305E-2</v>
          </cell>
        </row>
        <row r="17">
          <cell r="B17">
            <v>2917.5936463869166</v>
          </cell>
          <cell r="C17">
            <v>12</v>
          </cell>
          <cell r="D17">
            <v>3200</v>
          </cell>
          <cell r="E17">
            <v>2450</v>
          </cell>
          <cell r="F17">
            <v>7.3703189530266E-2</v>
          </cell>
        </row>
        <row r="18">
          <cell r="B18">
            <v>649.82401065259796</v>
          </cell>
          <cell r="C18">
            <v>11</v>
          </cell>
          <cell r="D18">
            <v>1750</v>
          </cell>
          <cell r="E18">
            <v>152.87417218543123</v>
          </cell>
          <cell r="F18">
            <v>0.60971945934181448</v>
          </cell>
        </row>
        <row r="19">
          <cell r="B19">
            <v>4507.2248009401992</v>
          </cell>
          <cell r="C19">
            <v>13</v>
          </cell>
          <cell r="D19">
            <v>5450</v>
          </cell>
          <cell r="E19">
            <v>2200</v>
          </cell>
          <cell r="F19">
            <v>0.19251850852226704</v>
          </cell>
        </row>
        <row r="20">
          <cell r="B20">
            <v>1.3709180377039247</v>
          </cell>
          <cell r="C20">
            <v>15</v>
          </cell>
          <cell r="D20">
            <v>1.3888888888888888</v>
          </cell>
          <cell r="E20">
            <v>1.3280873586206901</v>
          </cell>
          <cell r="F20">
            <v>1.2634032690907028E-2</v>
          </cell>
        </row>
        <row r="21">
          <cell r="B21">
            <v>13112.642768185025</v>
          </cell>
          <cell r="C21">
            <v>15</v>
          </cell>
          <cell r="D21">
            <v>13526.769371756312</v>
          </cell>
          <cell r="E21">
            <v>12688.230190445844</v>
          </cell>
          <cell r="F21">
            <v>1.6234185680910874E-2</v>
          </cell>
        </row>
        <row r="22">
          <cell r="B22">
            <v>1577.5688809557034</v>
          </cell>
          <cell r="C22">
            <v>17</v>
          </cell>
          <cell r="D22">
            <v>1692.0401872010464</v>
          </cell>
          <cell r="E22">
            <v>1462.2055002866969</v>
          </cell>
          <cell r="F22">
            <v>3.7371454557266232E-2</v>
          </cell>
        </row>
        <row r="23">
          <cell r="B23">
            <v>1516.3816378237882</v>
          </cell>
          <cell r="C23">
            <v>18</v>
          </cell>
          <cell r="D23">
            <v>1790.6915020924635</v>
          </cell>
          <cell r="E23">
            <v>1331.6092000000001</v>
          </cell>
          <cell r="F23">
            <v>6.8133900361099994E-2</v>
          </cell>
        </row>
        <row r="24">
          <cell r="B24">
            <v>855.57773237372544</v>
          </cell>
          <cell r="C24">
            <v>17</v>
          </cell>
          <cell r="D24">
            <v>914.8448309647805</v>
          </cell>
          <cell r="E24">
            <v>792.12912899052958</v>
          </cell>
          <cell r="F24">
            <v>4.4830959318368807E-2</v>
          </cell>
        </row>
        <row r="25">
          <cell r="B25">
            <v>797.94752864256623</v>
          </cell>
          <cell r="C25">
            <v>16</v>
          </cell>
          <cell r="D25">
            <v>866.41635984863706</v>
          </cell>
          <cell r="E25">
            <v>766.86435000000006</v>
          </cell>
          <cell r="F25">
            <v>3.2026535491828365E-2</v>
          </cell>
        </row>
        <row r="26">
          <cell r="B26">
            <v>2861.0262397600745</v>
          </cell>
          <cell r="C26">
            <v>17</v>
          </cell>
          <cell r="D26">
            <v>3022.2982026768641</v>
          </cell>
          <cell r="E26">
            <v>2780.8099534669836</v>
          </cell>
          <cell r="F26">
            <v>2.3757067925693591E-2</v>
          </cell>
        </row>
        <row r="27">
          <cell r="B27">
            <v>1544.4048079877368</v>
          </cell>
          <cell r="C27">
            <v>17</v>
          </cell>
          <cell r="D27">
            <v>1627.4953305317795</v>
          </cell>
          <cell r="E27">
            <v>1456.8856254520067</v>
          </cell>
          <cell r="F27">
            <v>3.0542806481729697E-2</v>
          </cell>
        </row>
        <row r="28">
          <cell r="B28">
            <v>812.84091138269059</v>
          </cell>
          <cell r="C28">
            <v>17</v>
          </cell>
          <cell r="D28">
            <v>870.88</v>
          </cell>
          <cell r="E28">
            <v>738.69162291148848</v>
          </cell>
          <cell r="F28">
            <v>4.1170634765504886E-2</v>
          </cell>
        </row>
        <row r="29">
          <cell r="B29">
            <v>893.32257035813461</v>
          </cell>
          <cell r="C29">
            <v>16</v>
          </cell>
          <cell r="D29">
            <v>922.80325979415272</v>
          </cell>
          <cell r="E29">
            <v>843.46157928146704</v>
          </cell>
          <cell r="F29">
            <v>2.2509372208856369E-2</v>
          </cell>
        </row>
        <row r="30">
          <cell r="B30">
            <v>1007.3754527234438</v>
          </cell>
          <cell r="C30">
            <v>17</v>
          </cell>
          <cell r="D30">
            <v>1056.8011184849465</v>
          </cell>
          <cell r="E30">
            <v>963.37415961735064</v>
          </cell>
          <cell r="F30">
            <v>2.7003608883035334E-2</v>
          </cell>
        </row>
        <row r="31">
          <cell r="B31">
            <v>8925.1083048114633</v>
          </cell>
          <cell r="C31">
            <v>18</v>
          </cell>
          <cell r="D31">
            <v>9585.91</v>
          </cell>
          <cell r="E31">
            <v>8242.84</v>
          </cell>
          <cell r="F31">
            <v>4.1918612929113322E-2</v>
          </cell>
        </row>
        <row r="32">
          <cell r="B32">
            <v>2743.4160000000002</v>
          </cell>
          <cell r="C32">
            <v>17</v>
          </cell>
          <cell r="D32">
            <v>2936.58</v>
          </cell>
          <cell r="E32">
            <v>2509</v>
          </cell>
          <cell r="F32">
            <v>5.5649303722124399E-2</v>
          </cell>
        </row>
        <row r="33">
          <cell r="B33">
            <v>-6731.6706345327357</v>
          </cell>
          <cell r="C33">
            <v>16</v>
          </cell>
          <cell r="D33">
            <v>-6161.2720030732717</v>
          </cell>
          <cell r="E33">
            <v>-7461.3154454013938</v>
          </cell>
          <cell r="F33">
            <v>4.4794079775763475E-2</v>
          </cell>
        </row>
        <row r="34">
          <cell r="B34">
            <v>60788.458160683149</v>
          </cell>
          <cell r="C34">
            <v>18</v>
          </cell>
          <cell r="D34">
            <v>61624.331899371813</v>
          </cell>
          <cell r="E34">
            <v>59903.649858580611</v>
          </cell>
          <cell r="F34">
            <v>6.9329968444442718E-3</v>
          </cell>
        </row>
        <row r="37">
          <cell r="B37">
            <v>20788.52691369809</v>
          </cell>
          <cell r="C37">
            <v>13</v>
          </cell>
          <cell r="D37">
            <v>20951.036042181349</v>
          </cell>
          <cell r="E37">
            <v>20644.798326729961</v>
          </cell>
          <cell r="F37">
            <v>4.9165674800735635E-3</v>
          </cell>
        </row>
        <row r="38">
          <cell r="B38">
            <v>20581.916374474022</v>
          </cell>
          <cell r="C38">
            <v>13</v>
          </cell>
          <cell r="D38">
            <v>21185.721413940813</v>
          </cell>
          <cell r="E38">
            <v>20016.490575661002</v>
          </cell>
          <cell r="F38">
            <v>1.706511996659257E-2</v>
          </cell>
        </row>
        <row r="39">
          <cell r="B39">
            <v>12476.81101903864</v>
          </cell>
          <cell r="C39">
            <v>13</v>
          </cell>
          <cell r="D39">
            <v>12817.589203739728</v>
          </cell>
          <cell r="E39">
            <v>12065.822118290258</v>
          </cell>
          <cell r="F39">
            <v>1.8510930925100918E-2</v>
          </cell>
        </row>
        <row r="40">
          <cell r="B40">
            <v>6048.5805469682564</v>
          </cell>
          <cell r="C40">
            <v>13</v>
          </cell>
          <cell r="D40">
            <v>6419.5964071565249</v>
          </cell>
          <cell r="E40">
            <v>5572.7250000000004</v>
          </cell>
          <cell r="F40">
            <v>4.2358613402740095E-2</v>
          </cell>
        </row>
        <row r="41">
          <cell r="B41">
            <v>956.37403125715173</v>
          </cell>
          <cell r="C41">
            <v>13</v>
          </cell>
          <cell r="D41">
            <v>1195.2015190031425</v>
          </cell>
          <cell r="E41">
            <v>690.97929360978833</v>
          </cell>
          <cell r="F41">
            <v>0.18556661603601504</v>
          </cell>
        </row>
        <row r="44">
          <cell r="B44">
            <v>8764.6158322118463</v>
          </cell>
          <cell r="C44">
            <v>17</v>
          </cell>
          <cell r="D44">
            <v>8926.5111791055642</v>
          </cell>
          <cell r="E44">
            <v>8671.9349999999995</v>
          </cell>
          <cell r="F44">
            <v>7.6929973371274588E-3</v>
          </cell>
        </row>
        <row r="45">
          <cell r="B45">
            <v>4281.3608923217953</v>
          </cell>
          <cell r="C45">
            <v>17</v>
          </cell>
          <cell r="D45">
            <v>4630.1916313955298</v>
          </cell>
          <cell r="E45">
            <v>4002.9752192371443</v>
          </cell>
          <cell r="F45">
            <v>3.4842870059840159E-2</v>
          </cell>
        </row>
        <row r="46">
          <cell r="B46">
            <v>5822.8717922997748</v>
          </cell>
          <cell r="C46">
            <v>15</v>
          </cell>
          <cell r="D46">
            <v>6251.3842864223898</v>
          </cell>
          <cell r="E46">
            <v>5324.3773539834219</v>
          </cell>
          <cell r="F46">
            <v>3.9239709731155786E-2</v>
          </cell>
        </row>
        <row r="47">
          <cell r="B47">
            <v>4315.2769229916485</v>
          </cell>
          <cell r="C47">
            <v>17</v>
          </cell>
          <cell r="D47">
            <v>4565.3001231643957</v>
          </cell>
          <cell r="E47">
            <v>4115.9152754785109</v>
          </cell>
          <cell r="F47">
            <v>2.4950327563354004E-2</v>
          </cell>
        </row>
        <row r="48">
          <cell r="B48">
            <v>471.21355575683504</v>
          </cell>
          <cell r="C48">
            <v>16</v>
          </cell>
          <cell r="D48">
            <v>545.6476378138567</v>
          </cell>
          <cell r="E48">
            <v>442.20640909257105</v>
          </cell>
          <cell r="F48">
            <v>5.8213707465289984E-2</v>
          </cell>
        </row>
        <row r="49">
          <cell r="B49">
            <v>561.23351679509926</v>
          </cell>
          <cell r="C49">
            <v>16</v>
          </cell>
          <cell r="D49">
            <v>634.8454422005932</v>
          </cell>
          <cell r="E49">
            <v>493.55550300192431</v>
          </cell>
          <cell r="F49">
            <v>6.6278493910216674E-2</v>
          </cell>
        </row>
        <row r="50">
          <cell r="B50">
            <v>370.57495163543422</v>
          </cell>
          <cell r="C50">
            <v>16</v>
          </cell>
          <cell r="D50">
            <v>428.18452795456562</v>
          </cell>
          <cell r="E50">
            <v>315.97937932173716</v>
          </cell>
          <cell r="F50">
            <v>7.419862795483631E-2</v>
          </cell>
        </row>
        <row r="51">
          <cell r="B51">
            <v>201.3635521350765</v>
          </cell>
          <cell r="C51">
            <v>16</v>
          </cell>
          <cell r="D51">
            <v>316.61297675684688</v>
          </cell>
          <cell r="E51">
            <v>157.32</v>
          </cell>
          <cell r="F51">
            <v>0.16509835856944102</v>
          </cell>
        </row>
        <row r="52">
          <cell r="B52">
            <v>1120.4526650531075</v>
          </cell>
          <cell r="C52">
            <v>15</v>
          </cell>
          <cell r="D52">
            <v>1193.0418225170438</v>
          </cell>
          <cell r="E52">
            <v>1048.1255706181878</v>
          </cell>
          <cell r="F52">
            <v>3.4229434660380191E-2</v>
          </cell>
        </row>
        <row r="53">
          <cell r="B53">
            <v>434.99649765599361</v>
          </cell>
          <cell r="C53">
            <v>16</v>
          </cell>
          <cell r="D53">
            <v>543.2050033822652</v>
          </cell>
          <cell r="E53">
            <v>383.96235104243993</v>
          </cell>
          <cell r="F53">
            <v>8.4586584522995792E-2</v>
          </cell>
        </row>
        <row r="54">
          <cell r="B54">
            <v>335.13011763545614</v>
          </cell>
          <cell r="C54">
            <v>16</v>
          </cell>
          <cell r="D54">
            <v>366.63869730828492</v>
          </cell>
          <cell r="E54">
            <v>300.8827255225176</v>
          </cell>
          <cell r="F54">
            <v>4.6196909430061127E-2</v>
          </cell>
        </row>
        <row r="55">
          <cell r="B55">
            <v>388.31317380704388</v>
          </cell>
          <cell r="C55">
            <v>16</v>
          </cell>
          <cell r="D55">
            <v>433.96931826887959</v>
          </cell>
          <cell r="E55">
            <v>363.59219552111568</v>
          </cell>
          <cell r="F55">
            <v>4.3455657848808261E-2</v>
          </cell>
        </row>
        <row r="56">
          <cell r="B56">
            <v>279.1164128088588</v>
          </cell>
          <cell r="C56">
            <v>15</v>
          </cell>
          <cell r="D56">
            <v>304.20687734418414</v>
          </cell>
          <cell r="E56">
            <v>262.43863682932886</v>
          </cell>
          <cell r="F56">
            <v>3.9143703830589731E-2</v>
          </cell>
        </row>
        <row r="57">
          <cell r="B57">
            <v>802.11816610195501</v>
          </cell>
          <cell r="C57">
            <v>17</v>
          </cell>
          <cell r="D57">
            <v>857.322</v>
          </cell>
          <cell r="E57">
            <v>738.6062897179155</v>
          </cell>
          <cell r="F57">
            <v>4.4132976406518712E-2</v>
          </cell>
        </row>
        <row r="58">
          <cell r="B58">
            <v>-642.750320595792</v>
          </cell>
          <cell r="C58">
            <v>17</v>
          </cell>
          <cell r="D58">
            <v>-455.67926</v>
          </cell>
          <cell r="E58">
            <v>-733.5</v>
          </cell>
          <cell r="F58">
            <v>0.12436574070070938</v>
          </cell>
        </row>
        <row r="59">
          <cell r="B59">
            <v>-37.949226291716172</v>
          </cell>
          <cell r="C59">
            <v>12</v>
          </cell>
          <cell r="D59">
            <v>0</v>
          </cell>
          <cell r="E59">
            <v>-87.827298618356309</v>
          </cell>
          <cell r="F59">
            <v>0.68517673048171301</v>
          </cell>
        </row>
        <row r="60">
          <cell r="B60">
            <v>17493.565521218552</v>
          </cell>
          <cell r="C60">
            <v>17</v>
          </cell>
          <cell r="D60">
            <v>17647.1372473027</v>
          </cell>
          <cell r="E60">
            <v>17115.70143253469</v>
          </cell>
          <cell r="F60">
            <v>7.6089579960679291E-3</v>
          </cell>
        </row>
        <row r="63">
          <cell r="B63">
            <v>0.39634740727096546</v>
          </cell>
          <cell r="C63">
            <v>16</v>
          </cell>
          <cell r="D63">
            <v>0.40100000000000002</v>
          </cell>
          <cell r="E63">
            <v>0.39100000000000001</v>
          </cell>
          <cell r="F63">
            <v>8.2477544546488563E-3</v>
          </cell>
        </row>
        <row r="64">
          <cell r="B64">
            <v>0.20739334281524985</v>
          </cell>
          <cell r="C64">
            <v>16</v>
          </cell>
          <cell r="D64">
            <v>0.22490484751665638</v>
          </cell>
          <cell r="E64">
            <v>0.19485216774865213</v>
          </cell>
          <cell r="F64">
            <v>4.1781473302065601E-2</v>
          </cell>
        </row>
        <row r="65">
          <cell r="B65">
            <v>0.3290928456818582</v>
          </cell>
          <cell r="C65">
            <v>15</v>
          </cell>
          <cell r="D65">
            <v>0.33750114293340971</v>
          </cell>
          <cell r="E65">
            <v>0.31776733918573336</v>
          </cell>
          <cell r="F65">
            <v>1.5398868126921211E-2</v>
          </cell>
        </row>
        <row r="66">
          <cell r="B66">
            <v>0.29869602617374791</v>
          </cell>
          <cell r="C66">
            <v>16</v>
          </cell>
          <cell r="D66">
            <v>0.32247912427922931</v>
          </cell>
          <cell r="E66">
            <v>0.28000000000000003</v>
          </cell>
          <cell r="F66">
            <v>4.2093140386506897E-2</v>
          </cell>
        </row>
        <row r="67">
          <cell r="B67">
            <v>0.37011363287183097</v>
          </cell>
          <cell r="C67">
            <v>16</v>
          </cell>
          <cell r="D67">
            <v>0.40826068188774906</v>
          </cell>
          <cell r="E67">
            <v>0.34873744714273286</v>
          </cell>
          <cell r="F67">
            <v>4.1210765158404189E-2</v>
          </cell>
        </row>
        <row r="68">
          <cell r="B68">
            <v>0.43312832675916713</v>
          </cell>
          <cell r="C68">
            <v>16</v>
          </cell>
          <cell r="D68">
            <v>0.50176057868241264</v>
          </cell>
          <cell r="E68">
            <v>0.38313067731552142</v>
          </cell>
          <cell r="F68">
            <v>5.2081135981628439E-2</v>
          </cell>
        </row>
        <row r="69">
          <cell r="B69">
            <v>0.2523518714039098</v>
          </cell>
          <cell r="C69">
            <v>15</v>
          </cell>
          <cell r="D69">
            <v>0.26500000000000001</v>
          </cell>
          <cell r="E69">
            <v>0.2</v>
          </cell>
          <cell r="F69">
            <v>7.4200356705271697E-2</v>
          </cell>
        </row>
        <row r="70">
          <cell r="B70">
            <v>0.3916261408168939</v>
          </cell>
          <cell r="C70">
            <v>15</v>
          </cell>
          <cell r="D70">
            <v>0.42266590991260383</v>
          </cell>
          <cell r="E70">
            <v>0.35051293318997462</v>
          </cell>
          <cell r="F70">
            <v>3.7460701378807235E-2</v>
          </cell>
        </row>
        <row r="71">
          <cell r="B71">
            <v>0.28165963703698055</v>
          </cell>
          <cell r="C71">
            <v>16</v>
          </cell>
          <cell r="D71">
            <v>0.33407184788398997</v>
          </cell>
          <cell r="E71">
            <v>0.25</v>
          </cell>
          <cell r="F71">
            <v>8.089370706579517E-2</v>
          </cell>
        </row>
        <row r="72">
          <cell r="B72">
            <v>0.41229484508276032</v>
          </cell>
          <cell r="C72">
            <v>16</v>
          </cell>
          <cell r="D72">
            <v>0.43712270314315121</v>
          </cell>
          <cell r="E72">
            <v>0.39000000000000007</v>
          </cell>
          <cell r="F72">
            <v>2.9568678292074747E-2</v>
          </cell>
        </row>
        <row r="73">
          <cell r="B73">
            <v>0.43468416302452589</v>
          </cell>
          <cell r="C73">
            <v>15</v>
          </cell>
          <cell r="D73">
            <v>0.44653830212700429</v>
          </cell>
          <cell r="E73">
            <v>0.41455260342110617</v>
          </cell>
          <cell r="F73">
            <v>2.4295846674835482E-2</v>
          </cell>
        </row>
        <row r="74">
          <cell r="B74">
            <v>0.27707287491894544</v>
          </cell>
          <cell r="C74">
            <v>15</v>
          </cell>
          <cell r="D74">
            <v>0.29317642727586468</v>
          </cell>
          <cell r="E74">
            <v>0.26658154940535866</v>
          </cell>
          <cell r="F74">
            <v>2.6910431209863694E-2</v>
          </cell>
        </row>
        <row r="75">
          <cell r="B75">
            <v>8.9872093279757592E-2</v>
          </cell>
          <cell r="C75">
            <v>17</v>
          </cell>
          <cell r="D75">
            <v>9.7258170273879313E-2</v>
          </cell>
          <cell r="E75">
            <v>8.4661196447368081E-2</v>
          </cell>
          <cell r="F75">
            <v>4.0093675608196343E-2</v>
          </cell>
        </row>
        <row r="76">
          <cell r="B76">
            <v>0.28777774680478846</v>
          </cell>
          <cell r="C76">
            <v>17</v>
          </cell>
          <cell r="D76">
            <v>0.29153451740838837</v>
          </cell>
          <cell r="E76">
            <v>0.28352270073817409</v>
          </cell>
          <cell r="F76">
            <v>7.0422122759150095E-3</v>
          </cell>
        </row>
        <row r="79">
          <cell r="B79">
            <v>3846.3868125790718</v>
          </cell>
          <cell r="C79">
            <v>17</v>
          </cell>
          <cell r="D79">
            <v>4127.0127722410616</v>
          </cell>
          <cell r="E79">
            <v>3625.9079311279397</v>
          </cell>
          <cell r="F79">
            <v>3.8676018942410684E-2</v>
          </cell>
        </row>
        <row r="80">
          <cell r="B80">
            <v>3215.7484699592924</v>
          </cell>
          <cell r="C80">
            <v>16</v>
          </cell>
          <cell r="D80">
            <v>3446.0053631152514</v>
          </cell>
          <cell r="E80">
            <v>2782.5309970375961</v>
          </cell>
          <cell r="F80">
            <v>4.5333081053413986E-2</v>
          </cell>
        </row>
        <row r="81">
          <cell r="B81">
            <v>4418.5212857825527</v>
          </cell>
          <cell r="C81">
            <v>13</v>
          </cell>
          <cell r="D81">
            <v>4741.7033796465857</v>
          </cell>
          <cell r="E81">
            <v>3869.3323019037889</v>
          </cell>
          <cell r="F81">
            <v>4.7908278398273711E-2</v>
          </cell>
        </row>
        <row r="82">
          <cell r="B82">
            <v>1631.6721415576883</v>
          </cell>
          <cell r="C82">
            <v>17</v>
          </cell>
          <cell r="D82">
            <v>1911.0382287551133</v>
          </cell>
          <cell r="E82">
            <v>1405.7475657834029</v>
          </cell>
          <cell r="F82">
            <v>7.7386966763457882E-2</v>
          </cell>
        </row>
        <row r="83">
          <cell r="B83">
            <v>971.51435374095036</v>
          </cell>
          <cell r="C83">
            <v>17</v>
          </cell>
          <cell r="D83">
            <v>1109.97182</v>
          </cell>
          <cell r="E83">
            <v>849.91179999999986</v>
          </cell>
          <cell r="F83">
            <v>9.2567794453754598E-2</v>
          </cell>
        </row>
        <row r="84">
          <cell r="B84">
            <v>365.74658614715077</v>
          </cell>
          <cell r="C84">
            <v>17</v>
          </cell>
          <cell r="D84">
            <v>411</v>
          </cell>
          <cell r="E84">
            <v>300</v>
          </cell>
          <cell r="F84">
            <v>8.6182202607798006E-2</v>
          </cell>
        </row>
        <row r="85">
          <cell r="B85">
            <v>9454.2768078282043</v>
          </cell>
          <cell r="C85">
            <v>16</v>
          </cell>
          <cell r="D85">
            <v>10289.571569240865</v>
          </cell>
          <cell r="E85">
            <v>8244.9219543552445</v>
          </cell>
          <cell r="F85">
            <v>4.4637041921073962E-2</v>
          </cell>
        </row>
        <row r="88">
          <cell r="B88">
            <v>4070.9664233364306</v>
          </cell>
          <cell r="C88">
            <v>15</v>
          </cell>
          <cell r="D88">
            <v>4942.1801282327961</v>
          </cell>
          <cell r="E88">
            <v>2549.8208341892337</v>
          </cell>
          <cell r="F88">
            <v>0.11422457323836899</v>
          </cell>
        </row>
        <row r="89">
          <cell r="B89">
            <v>0.49998749999999997</v>
          </cell>
          <cell r="C89">
            <v>16</v>
          </cell>
          <cell r="D89">
            <v>0.5</v>
          </cell>
          <cell r="E89">
            <v>0.49979999999999997</v>
          </cell>
          <cell r="F89">
            <v>9.6827004330309901E-5</v>
          </cell>
        </row>
        <row r="90">
          <cell r="B90">
            <v>38411.944662171023</v>
          </cell>
          <cell r="C90">
            <v>16</v>
          </cell>
          <cell r="D90">
            <v>41630.956058722091</v>
          </cell>
          <cell r="E90">
            <v>36231.796220344055</v>
          </cell>
          <cell r="F90">
            <v>3.6378850327624647E-2</v>
          </cell>
        </row>
        <row r="93">
          <cell r="B93">
            <v>5962.6827440002698</v>
          </cell>
          <cell r="C93">
            <v>12</v>
          </cell>
          <cell r="D93">
            <v>6512.0274150723162</v>
          </cell>
          <cell r="E93">
            <v>5579.2983378018316</v>
          </cell>
          <cell r="F93">
            <v>5.4768566496060676E-2</v>
          </cell>
        </row>
        <row r="94">
          <cell r="B94">
            <v>583.06379500871572</v>
          </cell>
          <cell r="C94">
            <v>4</v>
          </cell>
          <cell r="D94">
            <v>680.07927488363566</v>
          </cell>
          <cell r="E94">
            <v>400</v>
          </cell>
          <cell r="F94">
            <v>0.18785328094542006</v>
          </cell>
        </row>
        <row r="95">
          <cell r="B95">
            <v>1482.0167757443285</v>
          </cell>
          <cell r="C95">
            <v>11</v>
          </cell>
          <cell r="D95">
            <v>1656.256180397309</v>
          </cell>
          <cell r="E95">
            <v>1339.0822085585287</v>
          </cell>
          <cell r="F95">
            <v>7.3635623911026529E-2</v>
          </cell>
        </row>
        <row r="96">
          <cell r="B96">
            <v>618.87365474279136</v>
          </cell>
          <cell r="C96">
            <v>10</v>
          </cell>
          <cell r="D96">
            <v>771.13408403574306</v>
          </cell>
          <cell r="E96">
            <v>537.60612719240123</v>
          </cell>
          <cell r="F96">
            <v>9.6861757566526777E-2</v>
          </cell>
        </row>
        <row r="99">
          <cell r="B99">
            <v>10182.035736652704</v>
          </cell>
          <cell r="C99">
            <v>17</v>
          </cell>
          <cell r="D99">
            <v>10888.784064910578</v>
          </cell>
          <cell r="E99">
            <v>9863.7579519953724</v>
          </cell>
          <cell r="F99">
            <v>2.3664761355178802E-2</v>
          </cell>
        </row>
        <row r="100">
          <cell r="B100">
            <v>7216.9710051721368</v>
          </cell>
          <cell r="C100">
            <v>18</v>
          </cell>
          <cell r="D100">
            <v>7986.927963415852</v>
          </cell>
          <cell r="E100">
            <v>6292.4456185812014</v>
          </cell>
          <cell r="F100">
            <v>5.7709103124115306E-2</v>
          </cell>
        </row>
        <row r="101">
          <cell r="B101">
            <v>2817.9138963465844</v>
          </cell>
          <cell r="C101">
            <v>17</v>
          </cell>
          <cell r="D101">
            <v>3402.8575091791208</v>
          </cell>
          <cell r="E101">
            <v>2297.5358087751642</v>
          </cell>
          <cell r="F101">
            <v>0.10708368206863272</v>
          </cell>
        </row>
        <row r="102">
          <cell r="B102">
            <v>2318.5146562903706</v>
          </cell>
          <cell r="C102">
            <v>14</v>
          </cell>
          <cell r="D102">
            <v>4917.7878415061969</v>
          </cell>
          <cell r="E102">
            <v>998.75194265422488</v>
          </cell>
          <cell r="F102">
            <v>0.42057030016243868</v>
          </cell>
        </row>
      </sheetData>
      <sheetData sheetId="28">
        <row r="3">
          <cell r="B3">
            <v>21944.841206644931</v>
          </cell>
          <cell r="C3">
            <v>16</v>
          </cell>
          <cell r="D3">
            <v>22439.775346817656</v>
          </cell>
          <cell r="E3">
            <v>21680.699008726631</v>
          </cell>
          <cell r="F3">
            <v>8.7459369514403616E-3</v>
          </cell>
        </row>
        <row r="4">
          <cell r="B4">
            <v>6701.6249267310714</v>
          </cell>
          <cell r="C4">
            <v>18</v>
          </cell>
          <cell r="D4">
            <v>6882.4221455780353</v>
          </cell>
          <cell r="E4">
            <v>6356.1238482734225</v>
          </cell>
          <cell r="F4">
            <v>1.8681793907125366E-2</v>
          </cell>
        </row>
        <row r="5">
          <cell r="B5">
            <v>719.29120081900339</v>
          </cell>
          <cell r="C5">
            <v>15</v>
          </cell>
          <cell r="D5">
            <v>1541.6666666666715</v>
          </cell>
          <cell r="E5">
            <v>-316.31973555257514</v>
          </cell>
          <cell r="F5">
            <v>0.66616447162420145</v>
          </cell>
        </row>
        <row r="6">
          <cell r="B6">
            <v>1.3296238394795509E-2</v>
          </cell>
          <cell r="C6">
            <v>3</v>
          </cell>
          <cell r="D6">
            <v>1.6421334609573401E-2</v>
          </cell>
          <cell r="E6">
            <v>1.091061114897518E-2</v>
          </cell>
          <cell r="F6">
            <v>0.17371141273277677</v>
          </cell>
        </row>
        <row r="7">
          <cell r="B7">
            <v>756.35962875199323</v>
          </cell>
          <cell r="C7">
            <v>15</v>
          </cell>
          <cell r="D7">
            <v>882.67665487240083</v>
          </cell>
          <cell r="E7">
            <v>581.46757944084015</v>
          </cell>
          <cell r="F7">
            <v>0.14794092231597569</v>
          </cell>
        </row>
        <row r="8">
          <cell r="B8">
            <v>83.156770510386281</v>
          </cell>
          <cell r="C8">
            <v>13</v>
          </cell>
          <cell r="D8">
            <v>400</v>
          </cell>
          <cell r="E8">
            <v>-62.136451000000307</v>
          </cell>
          <cell r="F8">
            <v>1.4482059532454137</v>
          </cell>
        </row>
        <row r="9">
          <cell r="B9">
            <v>501.62349706685535</v>
          </cell>
          <cell r="C9">
            <v>9</v>
          </cell>
          <cell r="D9">
            <v>781.55734500000108</v>
          </cell>
          <cell r="E9">
            <v>10.846205490981447</v>
          </cell>
          <cell r="F9">
            <v>0.49693822258472992</v>
          </cell>
        </row>
        <row r="10">
          <cell r="B10">
            <v>2586.0852668899406</v>
          </cell>
          <cell r="C10">
            <v>4</v>
          </cell>
          <cell r="D10">
            <v>3096.1830899999995</v>
          </cell>
          <cell r="E10">
            <v>2205</v>
          </cell>
          <cell r="F10">
            <v>0.1245432405283828</v>
          </cell>
        </row>
        <row r="11">
          <cell r="B11">
            <v>2649.2759491193037</v>
          </cell>
          <cell r="C11">
            <v>14</v>
          </cell>
          <cell r="D11">
            <v>2806.01</v>
          </cell>
          <cell r="E11">
            <v>2326</v>
          </cell>
          <cell r="F11">
            <v>4.5809804353067807E-2</v>
          </cell>
        </row>
        <row r="12">
          <cell r="B12">
            <v>21745.226361628189</v>
          </cell>
          <cell r="C12">
            <v>16</v>
          </cell>
          <cell r="D12">
            <v>23068.682152927686</v>
          </cell>
          <cell r="E12">
            <v>19080.756541724768</v>
          </cell>
          <cell r="F12">
            <v>4.3404303031399291E-2</v>
          </cell>
        </row>
        <row r="13">
          <cell r="B13">
            <v>29676.381590507222</v>
          </cell>
          <cell r="C13">
            <v>17</v>
          </cell>
          <cell r="D13">
            <v>31906.294285714292</v>
          </cell>
          <cell r="E13">
            <v>24841.706966728067</v>
          </cell>
          <cell r="F13">
            <v>5.0833020231424303E-2</v>
          </cell>
        </row>
        <row r="14">
          <cell r="B14">
            <v>16410.339940337679</v>
          </cell>
          <cell r="C14">
            <v>15</v>
          </cell>
          <cell r="D14">
            <v>17292.192191004448</v>
          </cell>
          <cell r="E14">
            <v>15038.914454110747</v>
          </cell>
          <cell r="F14">
            <v>4.4701223993207258E-2</v>
          </cell>
        </row>
        <row r="15">
          <cell r="B15">
            <v>22592.114970568986</v>
          </cell>
          <cell r="C15">
            <v>17</v>
          </cell>
          <cell r="D15">
            <v>24016.933598617288</v>
          </cell>
          <cell r="E15">
            <v>19793.311362604753</v>
          </cell>
          <cell r="F15">
            <v>4.6455755308174446E-2</v>
          </cell>
        </row>
        <row r="16">
          <cell r="B16">
            <v>36.012639460144868</v>
          </cell>
          <cell r="C16">
            <v>11</v>
          </cell>
          <cell r="D16">
            <v>38.474959345204994</v>
          </cell>
          <cell r="E16">
            <v>34.07696047902072</v>
          </cell>
          <cell r="F16">
            <v>3.7162483145017251E-2</v>
          </cell>
        </row>
        <row r="17">
          <cell r="B17">
            <v>1643.7113482688285</v>
          </cell>
          <cell r="C17">
            <v>12</v>
          </cell>
          <cell r="D17">
            <v>2560.9620759243153</v>
          </cell>
          <cell r="E17">
            <v>756</v>
          </cell>
          <cell r="F17">
            <v>0.29552587895745197</v>
          </cell>
        </row>
        <row r="18">
          <cell r="B18">
            <v>455.85642735157143</v>
          </cell>
          <cell r="C18">
            <v>11</v>
          </cell>
          <cell r="D18">
            <v>1500</v>
          </cell>
          <cell r="E18">
            <v>-200</v>
          </cell>
          <cell r="F18">
            <v>0.98189415504323951</v>
          </cell>
        </row>
        <row r="19">
          <cell r="B19">
            <v>2905.4030771158559</v>
          </cell>
          <cell r="C19">
            <v>13</v>
          </cell>
          <cell r="D19">
            <v>4466.6666666666715</v>
          </cell>
          <cell r="E19">
            <v>417.98778099555057</v>
          </cell>
          <cell r="F19">
            <v>0.40804214572386088</v>
          </cell>
        </row>
        <row r="20">
          <cell r="B20">
            <v>1.371989155410573</v>
          </cell>
          <cell r="C20">
            <v>15</v>
          </cell>
          <cell r="D20">
            <v>1.3888888888888891</v>
          </cell>
          <cell r="E20">
            <v>1.3280873586206901</v>
          </cell>
          <cell r="F20">
            <v>1.2981120791355124E-2</v>
          </cell>
        </row>
        <row r="21">
          <cell r="B21">
            <v>12936.340391153903</v>
          </cell>
          <cell r="C21">
            <v>15</v>
          </cell>
          <cell r="D21">
            <v>13351.205914807542</v>
          </cell>
          <cell r="E21">
            <v>12357.812068591213</v>
          </cell>
          <cell r="F21">
            <v>2.2521560035765768E-2</v>
          </cell>
        </row>
        <row r="22">
          <cell r="B22">
            <v>1524.0852386178358</v>
          </cell>
          <cell r="C22">
            <v>17</v>
          </cell>
          <cell r="D22">
            <v>1666.0735783917748</v>
          </cell>
          <cell r="E22">
            <v>1283.8626901100649</v>
          </cell>
          <cell r="F22">
            <v>5.9474232036732466E-2</v>
          </cell>
        </row>
        <row r="23">
          <cell r="B23">
            <v>1502.1256851780759</v>
          </cell>
          <cell r="C23">
            <v>18</v>
          </cell>
          <cell r="D23">
            <v>1872.80897936775</v>
          </cell>
          <cell r="E23">
            <v>1292.4310479999999</v>
          </cell>
          <cell r="F23">
            <v>0.10125986747364313</v>
          </cell>
        </row>
        <row r="24">
          <cell r="B24">
            <v>864.05337026747839</v>
          </cell>
          <cell r="C24">
            <v>17</v>
          </cell>
          <cell r="D24">
            <v>1283.8008188942908</v>
          </cell>
          <cell r="E24">
            <v>765.40120583924977</v>
          </cell>
          <cell r="F24">
            <v>0.13211330227340556</v>
          </cell>
        </row>
        <row r="25">
          <cell r="B25">
            <v>786.17237174100683</v>
          </cell>
          <cell r="C25">
            <v>17</v>
          </cell>
          <cell r="D25">
            <v>878.04958221090772</v>
          </cell>
          <cell r="E25">
            <v>748.20478694258713</v>
          </cell>
          <cell r="F25">
            <v>4.3882771813996253E-2</v>
          </cell>
        </row>
        <row r="26">
          <cell r="B26">
            <v>2790.868429015401</v>
          </cell>
          <cell r="C26">
            <v>17</v>
          </cell>
          <cell r="D26">
            <v>3022.2982026768641</v>
          </cell>
          <cell r="E26">
            <v>2691.3129659999995</v>
          </cell>
          <cell r="F26">
            <v>3.3611586084647385E-2</v>
          </cell>
        </row>
        <row r="27">
          <cell r="B27">
            <v>1545.2477950001196</v>
          </cell>
          <cell r="C27">
            <v>17</v>
          </cell>
          <cell r="D27">
            <v>1674.792883709333</v>
          </cell>
          <cell r="E27">
            <v>1400.0934823102768</v>
          </cell>
          <cell r="F27">
            <v>4.5206618204192792E-2</v>
          </cell>
        </row>
        <row r="28">
          <cell r="B28">
            <v>804.44725368596005</v>
          </cell>
          <cell r="C28">
            <v>17</v>
          </cell>
          <cell r="D28">
            <v>858.07119999999998</v>
          </cell>
          <cell r="E28">
            <v>733.20569775407705</v>
          </cell>
          <cell r="F28">
            <v>4.2027714375070101E-2</v>
          </cell>
        </row>
        <row r="29">
          <cell r="B29">
            <v>895.76658294374374</v>
          </cell>
          <cell r="C29">
            <v>16</v>
          </cell>
          <cell r="D29">
            <v>1091.3139492092557</v>
          </cell>
          <cell r="E29">
            <v>819.8325523532302</v>
          </cell>
          <cell r="F29">
            <v>6.4098656839884055E-2</v>
          </cell>
        </row>
        <row r="30">
          <cell r="B30">
            <v>1001.5526572090819</v>
          </cell>
          <cell r="C30">
            <v>17</v>
          </cell>
          <cell r="D30">
            <v>1099.5963214070503</v>
          </cell>
          <cell r="E30">
            <v>954.53768097132297</v>
          </cell>
          <cell r="F30">
            <v>3.9793387102210816E-2</v>
          </cell>
        </row>
        <row r="31">
          <cell r="B31">
            <v>8909.0344129762743</v>
          </cell>
          <cell r="C31">
            <v>18</v>
          </cell>
          <cell r="D31">
            <v>9585.91</v>
          </cell>
          <cell r="E31">
            <v>8120.7368750000014</v>
          </cell>
          <cell r="F31">
            <v>4.9712689250623963E-2</v>
          </cell>
        </row>
        <row r="32">
          <cell r="B32">
            <v>2737.8673877780916</v>
          </cell>
          <cell r="C32">
            <v>17</v>
          </cell>
          <cell r="D32">
            <v>2995.3116</v>
          </cell>
          <cell r="E32">
            <v>2286.120582227562</v>
          </cell>
          <cell r="F32">
            <v>6.9555629166930158E-2</v>
          </cell>
        </row>
        <row r="33">
          <cell r="B33">
            <v>-6697.0919762412477</v>
          </cell>
          <cell r="C33">
            <v>16</v>
          </cell>
          <cell r="D33">
            <v>-6034.8926129263009</v>
          </cell>
          <cell r="E33">
            <v>-7742.4848819315639</v>
          </cell>
          <cell r="F33">
            <v>5.7752430056906556E-2</v>
          </cell>
        </row>
        <row r="34">
          <cell r="B34">
            <v>61573.262423459237</v>
          </cell>
          <cell r="C34">
            <v>18</v>
          </cell>
          <cell r="D34">
            <v>63018.784815834049</v>
          </cell>
          <cell r="E34">
            <v>60233.405697610156</v>
          </cell>
          <cell r="F34">
            <v>1.1095417334285046E-2</v>
          </cell>
        </row>
        <row r="37">
          <cell r="B37">
            <v>20698.41316481875</v>
          </cell>
          <cell r="C37">
            <v>13</v>
          </cell>
          <cell r="D37">
            <v>21114.735683415056</v>
          </cell>
          <cell r="E37">
            <v>20379.857068203033</v>
          </cell>
          <cell r="F37">
            <v>1.0589404600312572E-2</v>
          </cell>
        </row>
        <row r="38">
          <cell r="B38">
            <v>21509.257203710298</v>
          </cell>
          <cell r="C38">
            <v>13</v>
          </cell>
          <cell r="D38">
            <v>22809.540841539758</v>
          </cell>
          <cell r="E38">
            <v>18552.130806738052</v>
          </cell>
          <cell r="F38">
            <v>4.7033343847550341E-2</v>
          </cell>
        </row>
        <row r="39">
          <cell r="B39">
            <v>12398.676084680204</v>
          </cell>
          <cell r="C39">
            <v>12</v>
          </cell>
          <cell r="D39">
            <v>12800.331603845381</v>
          </cell>
          <cell r="E39">
            <v>11968.152533351935</v>
          </cell>
          <cell r="F39">
            <v>2.2510872453299625E-2</v>
          </cell>
        </row>
        <row r="40">
          <cell r="B40">
            <v>6079.822594574749</v>
          </cell>
          <cell r="C40">
            <v>13</v>
          </cell>
          <cell r="D40">
            <v>6419.5964071565249</v>
          </cell>
          <cell r="E40">
            <v>5594.195819999999</v>
          </cell>
          <cell r="F40">
            <v>4.2203462242117615E-2</v>
          </cell>
        </row>
        <row r="41">
          <cell r="B41">
            <v>987.79674402185583</v>
          </cell>
          <cell r="C41">
            <v>13</v>
          </cell>
          <cell r="D41">
            <v>1252.867042566869</v>
          </cell>
          <cell r="E41">
            <v>711.1694085711149</v>
          </cell>
          <cell r="F41">
            <v>0.16872382492706325</v>
          </cell>
        </row>
        <row r="44">
          <cell r="B44">
            <v>8711.91811645302</v>
          </cell>
          <cell r="C44">
            <v>17</v>
          </cell>
          <cell r="D44">
            <v>9074.4114694006712</v>
          </cell>
          <cell r="E44">
            <v>8518.0780249999971</v>
          </cell>
          <cell r="F44">
            <v>1.5478526562407748E-2</v>
          </cell>
        </row>
        <row r="45">
          <cell r="B45">
            <v>5028.7049395825306</v>
          </cell>
          <cell r="C45">
            <v>17</v>
          </cell>
          <cell r="D45">
            <v>5712.7834971571647</v>
          </cell>
          <cell r="E45">
            <v>4719.465980330102</v>
          </cell>
          <cell r="F45">
            <v>5.9521342923157694E-2</v>
          </cell>
        </row>
        <row r="46">
          <cell r="B46">
            <v>6882.0316029970518</v>
          </cell>
          <cell r="C46">
            <v>15</v>
          </cell>
          <cell r="D46">
            <v>7881.6418899786586</v>
          </cell>
          <cell r="E46">
            <v>6280.3919361368007</v>
          </cell>
          <cell r="F46">
            <v>6.6908461330908289E-2</v>
          </cell>
        </row>
        <row r="47">
          <cell r="B47">
            <v>4240.1804303089493</v>
          </cell>
          <cell r="C47">
            <v>17</v>
          </cell>
          <cell r="D47">
            <v>4455.9463407578505</v>
          </cell>
          <cell r="E47">
            <v>3961.0436996225335</v>
          </cell>
          <cell r="F47">
            <v>3.5958400049231308E-2</v>
          </cell>
        </row>
        <row r="48">
          <cell r="B48">
            <v>443.10593128825138</v>
          </cell>
          <cell r="C48">
            <v>16</v>
          </cell>
          <cell r="D48">
            <v>516.48280930145017</v>
          </cell>
          <cell r="E48">
            <v>383.30875873483791</v>
          </cell>
          <cell r="F48">
            <v>7.7750131633208E-2</v>
          </cell>
        </row>
        <row r="49">
          <cell r="B49">
            <v>551.14096715347466</v>
          </cell>
          <cell r="C49">
            <v>16</v>
          </cell>
          <cell r="D49">
            <v>680.99698777858748</v>
          </cell>
          <cell r="E49">
            <v>465.10485066929755</v>
          </cell>
          <cell r="F49">
            <v>0.10608392286397697</v>
          </cell>
        </row>
        <row r="50">
          <cell r="B50">
            <v>373.77681432930774</v>
          </cell>
          <cell r="C50">
            <v>16</v>
          </cell>
          <cell r="D50">
            <v>575.39245525432966</v>
          </cell>
          <cell r="E50">
            <v>299.22597958459539</v>
          </cell>
          <cell r="F50">
            <v>0.16228525595747573</v>
          </cell>
        </row>
        <row r="51">
          <cell r="B51">
            <v>193.67177166938944</v>
          </cell>
          <cell r="C51">
            <v>16</v>
          </cell>
          <cell r="D51">
            <v>220.19724170414679</v>
          </cell>
          <cell r="E51">
            <v>153.387</v>
          </cell>
          <cell r="F51">
            <v>0.10000098462373995</v>
          </cell>
        </row>
        <row r="52">
          <cell r="B52">
            <v>1082.9499452404477</v>
          </cell>
          <cell r="C52">
            <v>15</v>
          </cell>
          <cell r="D52">
            <v>1195.4101999999998</v>
          </cell>
          <cell r="E52">
            <v>978.97805404733458</v>
          </cell>
          <cell r="F52">
            <v>5.4716104455264924E-2</v>
          </cell>
        </row>
        <row r="53">
          <cell r="B53">
            <v>435.31632606600442</v>
          </cell>
          <cell r="C53">
            <v>16</v>
          </cell>
          <cell r="D53">
            <v>562.71715348373323</v>
          </cell>
          <cell r="E53">
            <v>371.14727202292727</v>
          </cell>
          <cell r="F53">
            <v>9.7189559106421464E-2</v>
          </cell>
        </row>
        <row r="54">
          <cell r="B54">
            <v>328.96025494854587</v>
          </cell>
          <cell r="C54">
            <v>16</v>
          </cell>
          <cell r="D54">
            <v>355.88800000000003</v>
          </cell>
          <cell r="E54">
            <v>302.63197487683732</v>
          </cell>
          <cell r="F54">
            <v>4.5960267001621515E-2</v>
          </cell>
        </row>
        <row r="55">
          <cell r="B55">
            <v>390.77551028143318</v>
          </cell>
          <cell r="C55">
            <v>16</v>
          </cell>
          <cell r="D55">
            <v>489.4298761502086</v>
          </cell>
          <cell r="E55">
            <v>354.73555183447843</v>
          </cell>
          <cell r="F55">
            <v>8.2045427123020445E-2</v>
          </cell>
        </row>
        <row r="56">
          <cell r="B56">
            <v>278.16476591488339</v>
          </cell>
          <cell r="C56">
            <v>15</v>
          </cell>
          <cell r="D56">
            <v>306.09221712245994</v>
          </cell>
          <cell r="E56">
            <v>245.05105909429017</v>
          </cell>
          <cell r="F56">
            <v>6.0937225441539601E-2</v>
          </cell>
        </row>
        <row r="57">
          <cell r="B57">
            <v>808.83975276304284</v>
          </cell>
          <cell r="C57">
            <v>17</v>
          </cell>
          <cell r="D57">
            <v>870.18182999999999</v>
          </cell>
          <cell r="E57">
            <v>584.46821999999997</v>
          </cell>
          <cell r="F57">
            <v>7.8206266968919955E-2</v>
          </cell>
        </row>
        <row r="58">
          <cell r="B58">
            <v>-638.5803593272002</v>
          </cell>
          <cell r="C58">
            <v>17</v>
          </cell>
          <cell r="D58">
            <v>-415.52305999999999</v>
          </cell>
          <cell r="E58">
            <v>-730</v>
          </cell>
          <cell r="F58">
            <v>0.11467378014522563</v>
          </cell>
        </row>
        <row r="59">
          <cell r="B59">
            <v>-47.813041329322409</v>
          </cell>
          <cell r="C59">
            <v>9</v>
          </cell>
          <cell r="D59">
            <v>-30</v>
          </cell>
          <cell r="E59">
            <v>-90.103103412061884</v>
          </cell>
          <cell r="F59">
            <v>0.36558247868009419</v>
          </cell>
        </row>
        <row r="60">
          <cell r="B60">
            <v>18125.161857900111</v>
          </cell>
          <cell r="C60">
            <v>17</v>
          </cell>
          <cell r="D60">
            <v>18904.256659449093</v>
          </cell>
          <cell r="E60">
            <v>17763.123842307494</v>
          </cell>
          <cell r="F60">
            <v>1.7391612929015442E-2</v>
          </cell>
        </row>
        <row r="63">
          <cell r="B63">
            <v>0.39699162251468184</v>
          </cell>
          <cell r="C63">
            <v>16</v>
          </cell>
          <cell r="D63">
            <v>0.40775923992905899</v>
          </cell>
          <cell r="E63">
            <v>0.38933617460208148</v>
          </cell>
          <cell r="F63">
            <v>1.3596253730657185E-2</v>
          </cell>
        </row>
        <row r="64">
          <cell r="B64">
            <v>0.23125558023420836</v>
          </cell>
          <cell r="C64">
            <v>16</v>
          </cell>
          <cell r="D64">
            <v>0.27500000000000002</v>
          </cell>
          <cell r="E64">
            <v>0.20656499219186758</v>
          </cell>
          <cell r="F64">
            <v>7.4557672348862944E-2</v>
          </cell>
        </row>
        <row r="65">
          <cell r="B65">
            <v>0.32777279370357781</v>
          </cell>
          <cell r="C65">
            <v>15</v>
          </cell>
          <cell r="D65">
            <v>0.33626192434120672</v>
          </cell>
          <cell r="E65">
            <v>0.3104720028944129</v>
          </cell>
          <cell r="F65">
            <v>2.3233604500510957E-2</v>
          </cell>
        </row>
        <row r="66">
          <cell r="B66">
            <v>0.29073566232430398</v>
          </cell>
          <cell r="C66">
            <v>16</v>
          </cell>
          <cell r="D66">
            <v>0.31</v>
          </cell>
          <cell r="E66">
            <v>0.26276235060145375</v>
          </cell>
          <cell r="F66">
            <v>4.650444164286574E-2</v>
          </cell>
        </row>
        <row r="67">
          <cell r="B67">
            <v>0.36690735841331235</v>
          </cell>
          <cell r="C67">
            <v>16</v>
          </cell>
          <cell r="D67">
            <v>0.4085110923457172</v>
          </cell>
          <cell r="E67">
            <v>0.32</v>
          </cell>
          <cell r="F67">
            <v>4.8028197893090166E-2</v>
          </cell>
        </row>
        <row r="68">
          <cell r="B68">
            <v>0.43258533233149765</v>
          </cell>
          <cell r="C68">
            <v>16</v>
          </cell>
          <cell r="D68">
            <v>0.47432346373790896</v>
          </cell>
          <cell r="E68">
            <v>0.36803667697387737</v>
          </cell>
          <cell r="F68">
            <v>4.8318754805276365E-2</v>
          </cell>
        </row>
        <row r="69">
          <cell r="B69">
            <v>0.24634772046300277</v>
          </cell>
          <cell r="C69">
            <v>16</v>
          </cell>
          <cell r="D69">
            <v>0.27</v>
          </cell>
          <cell r="E69">
            <v>0.199964264865123</v>
          </cell>
          <cell r="F69">
            <v>8.93076461688488E-2</v>
          </cell>
        </row>
        <row r="70">
          <cell r="B70">
            <v>0.38803332109156607</v>
          </cell>
          <cell r="C70">
            <v>15</v>
          </cell>
          <cell r="D70">
            <v>0.41854402853250317</v>
          </cell>
          <cell r="E70">
            <v>0.34852363563788807</v>
          </cell>
          <cell r="F70">
            <v>4.4273143100502371E-2</v>
          </cell>
        </row>
        <row r="71">
          <cell r="B71">
            <v>0.28171295728396151</v>
          </cell>
          <cell r="C71">
            <v>16</v>
          </cell>
          <cell r="D71">
            <v>0.33599208532426211</v>
          </cell>
          <cell r="E71">
            <v>0.24995453161548845</v>
          </cell>
          <cell r="F71">
            <v>8.4801069669400986E-2</v>
          </cell>
        </row>
        <row r="72">
          <cell r="B72">
            <v>0.40892706568548409</v>
          </cell>
          <cell r="C72">
            <v>16</v>
          </cell>
          <cell r="D72">
            <v>0.43415800517249803</v>
          </cell>
          <cell r="E72">
            <v>0.38700483091787435</v>
          </cell>
          <cell r="F72">
            <v>3.4513230454239277E-2</v>
          </cell>
        </row>
        <row r="73">
          <cell r="B73">
            <v>0.43624702877085875</v>
          </cell>
          <cell r="C73">
            <v>15</v>
          </cell>
          <cell r="D73">
            <v>0.44999999999999996</v>
          </cell>
          <cell r="E73">
            <v>0.40843485806450519</v>
          </cell>
          <cell r="F73">
            <v>2.9893310680963431E-2</v>
          </cell>
        </row>
        <row r="74">
          <cell r="B74">
            <v>0.27773354093035402</v>
          </cell>
          <cell r="C74">
            <v>15</v>
          </cell>
          <cell r="D74">
            <v>0.3030191452437444</v>
          </cell>
          <cell r="E74">
            <v>0.25347772780383204</v>
          </cell>
          <cell r="F74">
            <v>3.9373128070186718E-2</v>
          </cell>
        </row>
        <row r="75">
          <cell r="B75">
            <v>9.0788711241809053E-2</v>
          </cell>
          <cell r="C75">
            <v>17</v>
          </cell>
          <cell r="D75">
            <v>0.105</v>
          </cell>
          <cell r="E75">
            <v>7.0000000000000007E-2</v>
          </cell>
          <cell r="F75">
            <v>8.2490144794899786E-2</v>
          </cell>
        </row>
        <row r="76">
          <cell r="B76">
            <v>0.29436741118649051</v>
          </cell>
          <cell r="C76">
            <v>17</v>
          </cell>
          <cell r="D76">
            <v>0.30502182337099626</v>
          </cell>
          <cell r="E76">
            <v>0.28671376776574192</v>
          </cell>
          <cell r="F76">
            <v>1.8324551383997915E-2</v>
          </cell>
        </row>
        <row r="79">
          <cell r="B79">
            <v>4073.9534070401387</v>
          </cell>
          <cell r="C79">
            <v>17</v>
          </cell>
          <cell r="D79">
            <v>4367.2322363757303</v>
          </cell>
          <cell r="E79">
            <v>3600</v>
          </cell>
          <cell r="F79">
            <v>4.7278560832495008E-2</v>
          </cell>
        </row>
        <row r="80">
          <cell r="B80">
            <v>3136.8912493832295</v>
          </cell>
          <cell r="C80">
            <v>17</v>
          </cell>
          <cell r="D80">
            <v>3649.2374727668844</v>
          </cell>
          <cell r="E80">
            <v>2372.6767427033524</v>
          </cell>
          <cell r="F80">
            <v>8.425552745339529E-2</v>
          </cell>
        </row>
        <row r="81">
          <cell r="B81">
            <v>4310.7511193099463</v>
          </cell>
          <cell r="C81">
            <v>14</v>
          </cell>
          <cell r="D81">
            <v>5025</v>
          </cell>
          <cell r="E81">
            <v>3485.0077301123019</v>
          </cell>
          <cell r="F81">
            <v>8.090591627955751E-2</v>
          </cell>
        </row>
        <row r="82">
          <cell r="B82">
            <v>1603.1502789970384</v>
          </cell>
          <cell r="C82">
            <v>17</v>
          </cell>
          <cell r="D82">
            <v>1817.2960235082498</v>
          </cell>
          <cell r="E82">
            <v>1412.7568774567721</v>
          </cell>
          <cell r="F82">
            <v>7.1603537126175829E-2</v>
          </cell>
        </row>
        <row r="83">
          <cell r="B83">
            <v>922.90800482345799</v>
          </cell>
          <cell r="C83">
            <v>17</v>
          </cell>
          <cell r="D83">
            <v>1105.5955999999999</v>
          </cell>
          <cell r="E83">
            <v>751.45913999999982</v>
          </cell>
          <cell r="F83">
            <v>0.10514106378169459</v>
          </cell>
        </row>
        <row r="84">
          <cell r="B84">
            <v>353.54379046739956</v>
          </cell>
          <cell r="C84">
            <v>17</v>
          </cell>
          <cell r="D84">
            <v>411</v>
          </cell>
          <cell r="E84">
            <v>296.36044097392698</v>
          </cell>
          <cell r="F84">
            <v>8.5732925284844108E-2</v>
          </cell>
        </row>
        <row r="85">
          <cell r="B85">
            <v>9521.9507736375126</v>
          </cell>
          <cell r="C85">
            <v>17</v>
          </cell>
          <cell r="D85">
            <v>10314.860384388161</v>
          </cell>
          <cell r="E85">
            <v>8305.8643351624487</v>
          </cell>
          <cell r="F85">
            <v>4.3361635857748604E-2</v>
          </cell>
        </row>
        <row r="88">
          <cell r="B88">
            <v>4488.8090620934499</v>
          </cell>
          <cell r="C88">
            <v>15</v>
          </cell>
          <cell r="D88">
            <v>5122.2887571061619</v>
          </cell>
          <cell r="E88">
            <v>3667.1917741767575</v>
          </cell>
          <cell r="F88">
            <v>7.9022704786775089E-2</v>
          </cell>
        </row>
        <row r="89">
          <cell r="B89">
            <v>0.51248749999999998</v>
          </cell>
          <cell r="C89">
            <v>16</v>
          </cell>
          <cell r="D89">
            <v>0.6</v>
          </cell>
          <cell r="E89">
            <v>0.49979999999999997</v>
          </cell>
          <cell r="F89">
            <v>6.4541381079321572E-2</v>
          </cell>
        </row>
        <row r="90">
          <cell r="B90">
            <v>36919.338293089822</v>
          </cell>
          <cell r="C90">
            <v>16</v>
          </cell>
          <cell r="D90">
            <v>40540.801797266766</v>
          </cell>
          <cell r="E90">
            <v>33926.421662916902</v>
          </cell>
          <cell r="F90">
            <v>5.5126713452544246E-2</v>
          </cell>
        </row>
        <row r="93">
          <cell r="B93">
            <v>5984.6607824356352</v>
          </cell>
          <cell r="C93">
            <v>12</v>
          </cell>
          <cell r="D93">
            <v>6703.8100078926445</v>
          </cell>
          <cell r="E93">
            <v>5482.1430095769338</v>
          </cell>
          <cell r="F93">
            <v>5.9204377707432546E-2</v>
          </cell>
        </row>
        <row r="94">
          <cell r="B94">
            <v>325.9162097627368</v>
          </cell>
          <cell r="C94">
            <v>4</v>
          </cell>
          <cell r="D94">
            <v>500</v>
          </cell>
          <cell r="E94">
            <v>180.19969597931049</v>
          </cell>
          <cell r="F94">
            <v>0.39864857994435882</v>
          </cell>
        </row>
        <row r="95">
          <cell r="B95">
            <v>1555.2392717363002</v>
          </cell>
          <cell r="C95">
            <v>11</v>
          </cell>
          <cell r="D95">
            <v>1751.8094215740766</v>
          </cell>
          <cell r="E95">
            <v>1393.5121970759615</v>
          </cell>
          <cell r="F95">
            <v>7.0618166956512907E-2</v>
          </cell>
        </row>
        <row r="96">
          <cell r="B96">
            <v>611.8027336940894</v>
          </cell>
          <cell r="C96">
            <v>10</v>
          </cell>
          <cell r="D96">
            <v>784.83253055169496</v>
          </cell>
          <cell r="E96">
            <v>537.60612719240123</v>
          </cell>
          <cell r="F96">
            <v>0.11584357133436664</v>
          </cell>
        </row>
        <row r="99">
          <cell r="B99">
            <v>9685.4846996555134</v>
          </cell>
          <cell r="C99">
            <v>17</v>
          </cell>
          <cell r="D99">
            <v>10881.926747595329</v>
          </cell>
          <cell r="E99">
            <v>1743</v>
          </cell>
          <cell r="F99">
            <v>0.20718651785218892</v>
          </cell>
        </row>
        <row r="100">
          <cell r="B100">
            <v>7882.467552908387</v>
          </cell>
          <cell r="C100">
            <v>18</v>
          </cell>
          <cell r="D100">
            <v>8927.5969740314213</v>
          </cell>
          <cell r="E100">
            <v>7006.4957672334076</v>
          </cell>
          <cell r="F100">
            <v>5.6735086086146032E-2</v>
          </cell>
        </row>
        <row r="101">
          <cell r="B101">
            <v>3228.4097868450358</v>
          </cell>
          <cell r="C101">
            <v>17</v>
          </cell>
          <cell r="D101">
            <v>3921.5581623630578</v>
          </cell>
          <cell r="E101">
            <v>2678.3831617400438</v>
          </cell>
          <cell r="F101">
            <v>0.10687273897271336</v>
          </cell>
        </row>
        <row r="102">
          <cell r="B102">
            <v>2618.0936727742069</v>
          </cell>
          <cell r="C102">
            <v>14</v>
          </cell>
          <cell r="D102">
            <v>5644.5506616616731</v>
          </cell>
          <cell r="E102">
            <v>1334.3908693020876</v>
          </cell>
          <cell r="F102">
            <v>0.38125966915021531</v>
          </cell>
        </row>
      </sheetData>
      <sheetData sheetId="29">
        <row r="3">
          <cell r="B3">
            <v>21836.669828061291</v>
          </cell>
          <cell r="C3">
            <v>16</v>
          </cell>
          <cell r="D3">
            <v>22506.64264215291</v>
          </cell>
          <cell r="E3">
            <v>21202.763636502605</v>
          </cell>
          <cell r="F3">
            <v>1.4787634254839494E-2</v>
          </cell>
        </row>
        <row r="4">
          <cell r="B4">
            <v>6785.5265838036294</v>
          </cell>
          <cell r="C4">
            <v>18</v>
          </cell>
          <cell r="D4">
            <v>7093.086457878595</v>
          </cell>
          <cell r="E4">
            <v>6139.2944923404066</v>
          </cell>
          <cell r="F4">
            <v>3.1584048647145195E-2</v>
          </cell>
        </row>
        <row r="5">
          <cell r="B5">
            <v>525.85566553712295</v>
          </cell>
          <cell r="C5">
            <v>14</v>
          </cell>
          <cell r="D5">
            <v>977.64408000000185</v>
          </cell>
          <cell r="E5">
            <v>-559.76365111247662</v>
          </cell>
          <cell r="F5">
            <v>0.74328655155807855</v>
          </cell>
        </row>
        <row r="6">
          <cell r="B6">
            <v>1.4955306611827238E-2</v>
          </cell>
          <cell r="C6">
            <v>3</v>
          </cell>
          <cell r="D6">
            <v>2.0661674472187919E-2</v>
          </cell>
          <cell r="E6">
            <v>6.8358643161288146E-3</v>
          </cell>
          <cell r="F6">
            <v>0.3942837779407129</v>
          </cell>
        </row>
        <row r="7">
          <cell r="B7">
            <v>688.16434104448126</v>
          </cell>
          <cell r="C7">
            <v>14</v>
          </cell>
          <cell r="D7">
            <v>915.57436473569703</v>
          </cell>
          <cell r="E7">
            <v>300</v>
          </cell>
          <cell r="F7">
            <v>0.2361121743083168</v>
          </cell>
        </row>
        <row r="8">
          <cell r="B8">
            <v>76.677753325042076</v>
          </cell>
          <cell r="C8">
            <v>12</v>
          </cell>
          <cell r="D8">
            <v>300</v>
          </cell>
          <cell r="E8">
            <v>-61.82576874500046</v>
          </cell>
          <cell r="F8">
            <v>1.2369068921192117</v>
          </cell>
        </row>
        <row r="9">
          <cell r="B9">
            <v>492.21765461434063</v>
          </cell>
          <cell r="C9">
            <v>8</v>
          </cell>
          <cell r="D9">
            <v>781.55734500000108</v>
          </cell>
          <cell r="E9">
            <v>33.426122252951245</v>
          </cell>
          <cell r="F9">
            <v>0.53668753317658224</v>
          </cell>
        </row>
        <row r="10">
          <cell r="B10">
            <v>3620.6348316989329</v>
          </cell>
          <cell r="C10">
            <v>3</v>
          </cell>
          <cell r="D10">
            <v>4710.9044950967991</v>
          </cell>
          <cell r="E10">
            <v>2805</v>
          </cell>
          <cell r="F10">
            <v>0.22149436363763039</v>
          </cell>
        </row>
        <row r="11">
          <cell r="B11">
            <v>2907.5524018162305</v>
          </cell>
          <cell r="C11">
            <v>13</v>
          </cell>
          <cell r="D11">
            <v>3223.5709799999995</v>
          </cell>
          <cell r="E11">
            <v>2476</v>
          </cell>
          <cell r="F11">
            <v>6.183961000581991E-2</v>
          </cell>
        </row>
        <row r="12">
          <cell r="B12">
            <v>22512.18362902465</v>
          </cell>
          <cell r="C12">
            <v>15</v>
          </cell>
          <cell r="D12">
            <v>24390.410566190869</v>
          </cell>
          <cell r="E12">
            <v>18699.083915312083</v>
          </cell>
          <cell r="F12">
            <v>6.0034583950718125E-2</v>
          </cell>
        </row>
        <row r="13">
          <cell r="B13">
            <v>30658.122699152693</v>
          </cell>
          <cell r="C13">
            <v>16</v>
          </cell>
          <cell r="D13">
            <v>33230.400000000001</v>
          </cell>
          <cell r="E13">
            <v>24344.797972483946</v>
          </cell>
          <cell r="F13">
            <v>6.4947854445186942E-2</v>
          </cell>
        </row>
        <row r="14">
          <cell r="B14">
            <v>16891.169805264752</v>
          </cell>
          <cell r="C14">
            <v>14</v>
          </cell>
          <cell r="D14">
            <v>18531.020752413497</v>
          </cell>
          <cell r="E14">
            <v>15017.691532105928</v>
          </cell>
          <cell r="F14">
            <v>6.4661618666996504E-2</v>
          </cell>
        </row>
        <row r="15">
          <cell r="B15">
            <v>23366.77950965452</v>
          </cell>
          <cell r="C15">
            <v>16</v>
          </cell>
          <cell r="D15">
            <v>25229.217317456092</v>
          </cell>
          <cell r="E15">
            <v>19551.902543355151</v>
          </cell>
          <cell r="F15">
            <v>6.2668562029114402E-2</v>
          </cell>
        </row>
        <row r="16">
          <cell r="B16">
            <v>35.812883576609799</v>
          </cell>
          <cell r="C16">
            <v>11</v>
          </cell>
          <cell r="D16">
            <v>39.080161713493027</v>
          </cell>
          <cell r="E16">
            <v>32.749898650814458</v>
          </cell>
          <cell r="F16">
            <v>5.2482432485150457E-2</v>
          </cell>
        </row>
        <row r="17">
          <cell r="B17">
            <v>1144.5798351808144</v>
          </cell>
          <cell r="C17">
            <v>11</v>
          </cell>
          <cell r="D17">
            <v>2125.5901498240128</v>
          </cell>
          <cell r="E17">
            <v>120</v>
          </cell>
          <cell r="F17">
            <v>0.45673745274216926</v>
          </cell>
        </row>
        <row r="18">
          <cell r="B18">
            <v>388.86799934396049</v>
          </cell>
          <cell r="C18">
            <v>10</v>
          </cell>
          <cell r="D18">
            <v>1000</v>
          </cell>
          <cell r="E18">
            <v>-350</v>
          </cell>
          <cell r="F18">
            <v>1.0292764057708448</v>
          </cell>
        </row>
        <row r="19">
          <cell r="B19">
            <v>2199.2637554603666</v>
          </cell>
          <cell r="C19">
            <v>12</v>
          </cell>
          <cell r="D19">
            <v>3483.3333333333285</v>
          </cell>
          <cell r="E19">
            <v>97.369954936460999</v>
          </cell>
          <cell r="F19">
            <v>0.48180565421855959</v>
          </cell>
        </row>
        <row r="20">
          <cell r="B20">
            <v>1.3707820315906931</v>
          </cell>
          <cell r="C20">
            <v>14</v>
          </cell>
          <cell r="D20">
            <v>1.383962400000001</v>
          </cell>
          <cell r="E20">
            <v>1.3280873586206901</v>
          </cell>
          <cell r="F20">
            <v>1.300891661363447E-2</v>
          </cell>
        </row>
        <row r="21">
          <cell r="B21">
            <v>12836.593290682016</v>
          </cell>
          <cell r="C21">
            <v>15</v>
          </cell>
          <cell r="D21">
            <v>13403.187643249035</v>
          </cell>
          <cell r="E21">
            <v>12080.072086830769</v>
          </cell>
          <cell r="F21">
            <v>2.7472463830359107E-2</v>
          </cell>
        </row>
        <row r="22">
          <cell r="B22">
            <v>1500.1901524076991</v>
          </cell>
          <cell r="C22">
            <v>17</v>
          </cell>
          <cell r="D22">
            <v>1658.9836534251533</v>
          </cell>
          <cell r="E22">
            <v>1264.5298275001744</v>
          </cell>
          <cell r="F22">
            <v>6.3569521506145102E-2</v>
          </cell>
        </row>
        <row r="23">
          <cell r="B23">
            <v>1490.860671186173</v>
          </cell>
          <cell r="C23">
            <v>18</v>
          </cell>
          <cell r="D23">
            <v>1854.0808895740724</v>
          </cell>
          <cell r="E23">
            <v>1239.7819836201681</v>
          </cell>
          <cell r="F23">
            <v>0.10717645219939147</v>
          </cell>
        </row>
        <row r="24">
          <cell r="B24">
            <v>860.64952791439043</v>
          </cell>
          <cell r="C24">
            <v>17</v>
          </cell>
          <cell r="D24">
            <v>1251.4121813026577</v>
          </cell>
          <cell r="E24">
            <v>765.40120583924977</v>
          </cell>
          <cell r="F24">
            <v>0.12544078282364102</v>
          </cell>
        </row>
        <row r="25">
          <cell r="B25">
            <v>783.71299261229296</v>
          </cell>
          <cell r="C25">
            <v>17</v>
          </cell>
          <cell r="D25">
            <v>890.28887053332858</v>
          </cell>
          <cell r="E25">
            <v>710.26713419906116</v>
          </cell>
          <cell r="F25">
            <v>5.8134239473513073E-2</v>
          </cell>
        </row>
        <row r="26">
          <cell r="B26">
            <v>2742.873343634627</v>
          </cell>
          <cell r="C26">
            <v>17</v>
          </cell>
          <cell r="D26">
            <v>3070.6847189999999</v>
          </cell>
          <cell r="E26">
            <v>2554.3094035288009</v>
          </cell>
          <cell r="F26">
            <v>4.8115305885787586E-2</v>
          </cell>
        </row>
        <row r="27">
          <cell r="B27">
            <v>1544.8142290905539</v>
          </cell>
          <cell r="C27">
            <v>17</v>
          </cell>
          <cell r="D27">
            <v>1708.2887413835197</v>
          </cell>
          <cell r="E27">
            <v>1376.4529377778185</v>
          </cell>
          <cell r="F27">
            <v>5.5912271819642513E-2</v>
          </cell>
        </row>
        <row r="28">
          <cell r="B28">
            <v>798.48666957006401</v>
          </cell>
          <cell r="C28">
            <v>17</v>
          </cell>
          <cell r="D28">
            <v>853.04939792328378</v>
          </cell>
          <cell r="E28">
            <v>714.94621303416079</v>
          </cell>
          <cell r="F28">
            <v>4.8897417690704839E-2</v>
          </cell>
        </row>
        <row r="29">
          <cell r="B29">
            <v>887.50511266579133</v>
          </cell>
          <cell r="C29">
            <v>16</v>
          </cell>
          <cell r="D29">
            <v>1084.1229002426935</v>
          </cell>
          <cell r="E29">
            <v>793.45423322642989</v>
          </cell>
          <cell r="F29">
            <v>6.9246908733543763E-2</v>
          </cell>
        </row>
        <row r="30">
          <cell r="B30">
            <v>997.14597263112501</v>
          </cell>
          <cell r="C30">
            <v>17</v>
          </cell>
          <cell r="D30">
            <v>1101.9518242933118</v>
          </cell>
          <cell r="E30">
            <v>945.0572414868368</v>
          </cell>
          <cell r="F30">
            <v>4.3254899061101838E-2</v>
          </cell>
        </row>
        <row r="31">
          <cell r="B31">
            <v>8942.564503000267</v>
          </cell>
          <cell r="C31">
            <v>18</v>
          </cell>
          <cell r="D31">
            <v>9832.6581000000006</v>
          </cell>
          <cell r="E31">
            <v>7511.6816093750012</v>
          </cell>
          <cell r="F31">
            <v>6.1672484177681043E-2</v>
          </cell>
        </row>
        <row r="32">
          <cell r="B32">
            <v>2725.6274326398593</v>
          </cell>
          <cell r="C32">
            <v>17</v>
          </cell>
          <cell r="D32">
            <v>3055.2178320000003</v>
          </cell>
          <cell r="E32">
            <v>2100.6358925776076</v>
          </cell>
          <cell r="F32">
            <v>8.6157807766700831E-2</v>
          </cell>
        </row>
        <row r="33">
          <cell r="B33">
            <v>-6689.8838897911055</v>
          </cell>
          <cell r="C33">
            <v>16</v>
          </cell>
          <cell r="D33">
            <v>-5963.1722870181538</v>
          </cell>
          <cell r="E33">
            <v>-7837.5188747258935</v>
          </cell>
          <cell r="F33">
            <v>6.4790457864554271E-2</v>
          </cell>
        </row>
        <row r="34">
          <cell r="B34">
            <v>62203.001019291827</v>
          </cell>
          <cell r="C34">
            <v>18</v>
          </cell>
          <cell r="D34">
            <v>64454.22497846745</v>
          </cell>
          <cell r="E34">
            <v>59025.112381928855</v>
          </cell>
          <cell r="F34">
            <v>1.9303061382221681E-2</v>
          </cell>
        </row>
        <row r="37">
          <cell r="B37">
            <v>20638.111083840173</v>
          </cell>
          <cell r="C37">
            <v>13</v>
          </cell>
          <cell r="D37">
            <v>21356.277925505925</v>
          </cell>
          <cell r="E37">
            <v>19899.622411619966</v>
          </cell>
          <cell r="F37">
            <v>1.9559876925932078E-2</v>
          </cell>
        </row>
        <row r="38">
          <cell r="B38">
            <v>22296.305810103011</v>
          </cell>
          <cell r="C38">
            <v>13</v>
          </cell>
          <cell r="D38">
            <v>24085.908304342589</v>
          </cell>
          <cell r="E38">
            <v>18552.130806738052</v>
          </cell>
          <cell r="F38">
            <v>5.9225240541299677E-2</v>
          </cell>
        </row>
        <row r="39">
          <cell r="B39">
            <v>12310.999559144189</v>
          </cell>
          <cell r="C39">
            <v>12</v>
          </cell>
          <cell r="D39">
            <v>12871.187958093142</v>
          </cell>
          <cell r="E39">
            <v>11868.733661382688</v>
          </cell>
          <cell r="F39">
            <v>2.4829379074223522E-2</v>
          </cell>
        </row>
        <row r="40">
          <cell r="B40">
            <v>6125.0015005695659</v>
          </cell>
          <cell r="C40">
            <v>13</v>
          </cell>
          <cell r="D40">
            <v>6486.8199542999992</v>
          </cell>
          <cell r="E40">
            <v>5658.4398622499994</v>
          </cell>
          <cell r="F40">
            <v>4.5988721538186908E-2</v>
          </cell>
        </row>
        <row r="41">
          <cell r="B41">
            <v>987.26526532909315</v>
          </cell>
          <cell r="C41">
            <v>13</v>
          </cell>
          <cell r="D41">
            <v>1304.4466598458148</v>
          </cell>
          <cell r="E41">
            <v>722.89273404535163</v>
          </cell>
          <cell r="F41">
            <v>0.17783900511764922</v>
          </cell>
        </row>
        <row r="44">
          <cell r="B44">
            <v>8715.7852860956737</v>
          </cell>
          <cell r="C44">
            <v>17</v>
          </cell>
          <cell r="D44">
            <v>9137.6177699872133</v>
          </cell>
          <cell r="E44">
            <v>8440.5988928560218</v>
          </cell>
          <cell r="F44">
            <v>2.2100038186383751E-2</v>
          </cell>
        </row>
        <row r="45">
          <cell r="B45">
            <v>5520.4016878905495</v>
          </cell>
          <cell r="C45">
            <v>17</v>
          </cell>
          <cell r="D45">
            <v>6537.1595981378041</v>
          </cell>
          <cell r="E45">
            <v>5045.4659822138665</v>
          </cell>
          <cell r="F45">
            <v>6.9391615425893671E-2</v>
          </cell>
        </row>
        <row r="46">
          <cell r="B46">
            <v>7584.6666863506862</v>
          </cell>
          <cell r="C46">
            <v>15</v>
          </cell>
          <cell r="D46">
            <v>9016.9038376336648</v>
          </cell>
          <cell r="E46">
            <v>6667.6881634693591</v>
          </cell>
          <cell r="F46">
            <v>7.5573439378630189E-2</v>
          </cell>
        </row>
        <row r="47">
          <cell r="B47">
            <v>4199.4944446977306</v>
          </cell>
          <cell r="C47">
            <v>17</v>
          </cell>
          <cell r="D47">
            <v>4507.6750572996143</v>
          </cell>
          <cell r="E47">
            <v>3852.7257191343233</v>
          </cell>
          <cell r="F47">
            <v>4.3497565183218234E-2</v>
          </cell>
        </row>
        <row r="48">
          <cell r="B48">
            <v>436.36772017903183</v>
          </cell>
          <cell r="C48">
            <v>16</v>
          </cell>
          <cell r="D48">
            <v>514.28493256179752</v>
          </cell>
          <cell r="E48">
            <v>377.53675863944375</v>
          </cell>
          <cell r="F48">
            <v>8.3056867695934358E-2</v>
          </cell>
        </row>
        <row r="49">
          <cell r="B49">
            <v>544.9897229310609</v>
          </cell>
          <cell r="C49">
            <v>16</v>
          </cell>
          <cell r="D49">
            <v>662.26889798490993</v>
          </cell>
          <cell r="E49">
            <v>450.40774544135974</v>
          </cell>
          <cell r="F49">
            <v>0.11387382809695758</v>
          </cell>
        </row>
        <row r="50">
          <cell r="B50">
            <v>368.79614027064571</v>
          </cell>
          <cell r="C50">
            <v>16</v>
          </cell>
          <cell r="D50">
            <v>549.65852537154228</v>
          </cell>
          <cell r="E50">
            <v>287.66202753722882</v>
          </cell>
          <cell r="F50">
            <v>0.15689252569306927</v>
          </cell>
        </row>
        <row r="51">
          <cell r="B51">
            <v>195.43262521977968</v>
          </cell>
          <cell r="C51">
            <v>16</v>
          </cell>
          <cell r="D51">
            <v>234.46138899381856</v>
          </cell>
          <cell r="E51">
            <v>149.552325</v>
          </cell>
          <cell r="F51">
            <v>0.12360666047546265</v>
          </cell>
        </row>
        <row r="52">
          <cell r="B52">
            <v>1061.0705067040642</v>
          </cell>
          <cell r="C52">
            <v>15</v>
          </cell>
          <cell r="D52">
            <v>1204.5953</v>
          </cell>
          <cell r="E52">
            <v>945.7959461184563</v>
          </cell>
          <cell r="F52">
            <v>7.2942483750073506E-2</v>
          </cell>
        </row>
        <row r="53">
          <cell r="B53">
            <v>434.81750668915993</v>
          </cell>
          <cell r="C53">
            <v>16</v>
          </cell>
          <cell r="D53">
            <v>576.11549655340787</v>
          </cell>
          <cell r="E53">
            <v>347.24337297511221</v>
          </cell>
          <cell r="F53">
            <v>0.11900155759837627</v>
          </cell>
        </row>
        <row r="54">
          <cell r="B54">
            <v>324.21133489525886</v>
          </cell>
          <cell r="C54">
            <v>16</v>
          </cell>
          <cell r="D54">
            <v>355.88800000000003</v>
          </cell>
          <cell r="E54">
            <v>295.09441105542544</v>
          </cell>
          <cell r="F54">
            <v>5.7341469027489086E-2</v>
          </cell>
        </row>
        <row r="55">
          <cell r="B55">
            <v>384.75986234657046</v>
          </cell>
          <cell r="C55">
            <v>16</v>
          </cell>
          <cell r="D55">
            <v>483.76961468034619</v>
          </cell>
          <cell r="E55">
            <v>339.31701440661664</v>
          </cell>
          <cell r="F55">
            <v>8.8819311642575005E-2</v>
          </cell>
        </row>
        <row r="56">
          <cell r="B56">
            <v>279.88196052373337</v>
          </cell>
          <cell r="C56">
            <v>15</v>
          </cell>
          <cell r="D56">
            <v>313.14605603170702</v>
          </cell>
          <cell r="E56">
            <v>247.57865342405228</v>
          </cell>
          <cell r="F56">
            <v>6.9695910099737288E-2</v>
          </cell>
        </row>
        <row r="57">
          <cell r="B57">
            <v>844.13791217005098</v>
          </cell>
          <cell r="C57">
            <v>17</v>
          </cell>
          <cell r="D57">
            <v>961.06349999999986</v>
          </cell>
          <cell r="E57">
            <v>729.58177499999999</v>
          </cell>
          <cell r="F57">
            <v>6.6460342758150368E-2</v>
          </cell>
        </row>
        <row r="58">
          <cell r="B58">
            <v>-616.21283108181797</v>
          </cell>
          <cell r="C58">
            <v>17</v>
          </cell>
          <cell r="D58">
            <v>-399.34590999999995</v>
          </cell>
          <cell r="E58">
            <v>-730</v>
          </cell>
          <cell r="F58">
            <v>0.12236841443879985</v>
          </cell>
        </row>
        <row r="59">
          <cell r="B59">
            <v>-43.27426983055598</v>
          </cell>
          <cell r="C59">
            <v>10</v>
          </cell>
          <cell r="D59">
            <v>9.0949470177292824E-13</v>
          </cell>
          <cell r="E59">
            <v>-93.462166328553778</v>
          </cell>
          <cell r="F59">
            <v>0.52605172524956378</v>
          </cell>
        </row>
        <row r="60">
          <cell r="B60">
            <v>18637.562811636566</v>
          </cell>
          <cell r="C60">
            <v>17</v>
          </cell>
          <cell r="D60">
            <v>19718.538148418433</v>
          </cell>
          <cell r="E60">
            <v>18182.890693948546</v>
          </cell>
          <cell r="F60">
            <v>2.2326787246978931E-2</v>
          </cell>
        </row>
        <row r="63">
          <cell r="B63">
            <v>0.39913527816844224</v>
          </cell>
          <cell r="C63">
            <v>16</v>
          </cell>
          <cell r="D63">
            <v>0.42232191126758595</v>
          </cell>
          <cell r="E63">
            <v>0.38750000000000001</v>
          </cell>
          <cell r="F63">
            <v>2.0384072994169181E-2</v>
          </cell>
        </row>
        <row r="64">
          <cell r="B64">
            <v>0.24521840168241926</v>
          </cell>
          <cell r="C64">
            <v>15</v>
          </cell>
          <cell r="D64">
            <v>0.28526894174209205</v>
          </cell>
          <cell r="E64">
            <v>0.20999999999999996</v>
          </cell>
          <cell r="F64">
            <v>9.0689039552334122E-2</v>
          </cell>
        </row>
        <row r="65">
          <cell r="B65">
            <v>0.32715022978457309</v>
          </cell>
          <cell r="C65">
            <v>15</v>
          </cell>
          <cell r="D65">
            <v>0.33949423296312475</v>
          </cell>
          <cell r="E65">
            <v>0.30731100154173452</v>
          </cell>
          <cell r="F65">
            <v>2.8877068115670351E-2</v>
          </cell>
        </row>
        <row r="66">
          <cell r="B66">
            <v>0.29087493973926737</v>
          </cell>
          <cell r="C66">
            <v>16</v>
          </cell>
          <cell r="D66">
            <v>0.31026706740702981</v>
          </cell>
          <cell r="E66">
            <v>0.26390286727227358</v>
          </cell>
          <cell r="F66">
            <v>5.0240609708669143E-2</v>
          </cell>
        </row>
        <row r="67">
          <cell r="B67">
            <v>0.36555375929090067</v>
          </cell>
          <cell r="C67">
            <v>16</v>
          </cell>
          <cell r="D67">
            <v>0.40847509863552323</v>
          </cell>
          <cell r="E67">
            <v>0.315</v>
          </cell>
          <cell r="F67">
            <v>5.1596911387170007E-2</v>
          </cell>
        </row>
        <row r="68">
          <cell r="B68">
            <v>0.42850908332494919</v>
          </cell>
          <cell r="C68">
            <v>16</v>
          </cell>
          <cell r="D68">
            <v>0.47448465335196505</v>
          </cell>
          <cell r="E68">
            <v>0.3566467495120163</v>
          </cell>
          <cell r="F68">
            <v>5.4702547399297183E-2</v>
          </cell>
        </row>
        <row r="69">
          <cell r="B69">
            <v>0.24936759638035152</v>
          </cell>
          <cell r="C69">
            <v>16</v>
          </cell>
          <cell r="D69">
            <v>0.28333333333333333</v>
          </cell>
          <cell r="E69">
            <v>0.19996426486512295</v>
          </cell>
          <cell r="F69">
            <v>0.10601141635173904</v>
          </cell>
        </row>
        <row r="70">
          <cell r="B70">
            <v>0.38684633731502238</v>
          </cell>
          <cell r="C70">
            <v>15</v>
          </cell>
          <cell r="D70">
            <v>0.42038479236203297</v>
          </cell>
          <cell r="E70">
            <v>0.34660198242854257</v>
          </cell>
          <cell r="F70">
            <v>4.7903993191516565E-2</v>
          </cell>
        </row>
        <row r="71">
          <cell r="B71">
            <v>0.2814691232777814</v>
          </cell>
          <cell r="C71">
            <v>16</v>
          </cell>
          <cell r="D71">
            <v>0.33724714247476678</v>
          </cell>
          <cell r="E71">
            <v>0.23523032629558538</v>
          </cell>
          <cell r="F71">
            <v>9.3705044853663128E-2</v>
          </cell>
        </row>
        <row r="72">
          <cell r="B72">
            <v>0.40603224480857864</v>
          </cell>
          <cell r="C72">
            <v>16</v>
          </cell>
          <cell r="D72">
            <v>0.43415800517249803</v>
          </cell>
          <cell r="E72">
            <v>0.37700483091787429</v>
          </cell>
          <cell r="F72">
            <v>3.984879661368379E-2</v>
          </cell>
        </row>
        <row r="73">
          <cell r="B73">
            <v>0.4335297418072</v>
          </cell>
          <cell r="C73">
            <v>15</v>
          </cell>
          <cell r="D73">
            <v>0.44999999999999996</v>
          </cell>
          <cell r="E73">
            <v>0.40249591055928191</v>
          </cell>
          <cell r="F73">
            <v>3.4065678514359835E-2</v>
          </cell>
        </row>
        <row r="74">
          <cell r="B74">
            <v>0.28068303759500851</v>
          </cell>
          <cell r="C74">
            <v>15</v>
          </cell>
          <cell r="D74">
            <v>0.31610042493606277</v>
          </cell>
          <cell r="E74">
            <v>0.25821809485855429</v>
          </cell>
          <cell r="F74">
            <v>4.8230218309392232E-2</v>
          </cell>
        </row>
        <row r="75">
          <cell r="B75">
            <v>9.4395507226907815E-2</v>
          </cell>
          <cell r="C75">
            <v>17</v>
          </cell>
          <cell r="D75">
            <v>0.11136246710101398</v>
          </cell>
          <cell r="E75">
            <v>8.4831613132168845E-2</v>
          </cell>
          <cell r="F75">
            <v>8.0295053605402553E-2</v>
          </cell>
        </row>
        <row r="76">
          <cell r="B76">
            <v>0.29962481723118561</v>
          </cell>
          <cell r="C76">
            <v>17</v>
          </cell>
          <cell r="D76">
            <v>0.31728382250054266</v>
          </cell>
          <cell r="E76">
            <v>0.28974209056082828</v>
          </cell>
          <cell r="F76">
            <v>2.5842242249890558E-2</v>
          </cell>
        </row>
        <row r="79">
          <cell r="B79">
            <v>4144.6235093093646</v>
          </cell>
          <cell r="C79">
            <v>17</v>
          </cell>
          <cell r="D79">
            <v>4613</v>
          </cell>
          <cell r="E79">
            <v>3600</v>
          </cell>
          <cell r="F79">
            <v>5.9518917507706916E-2</v>
          </cell>
        </row>
        <row r="80">
          <cell r="B80">
            <v>3065.8084659173419</v>
          </cell>
          <cell r="C80">
            <v>17</v>
          </cell>
          <cell r="D80">
            <v>3631.0820624546113</v>
          </cell>
          <cell r="E80">
            <v>2308.6871913823802</v>
          </cell>
          <cell r="F80">
            <v>9.5720547950265911E-2</v>
          </cell>
        </row>
        <row r="81">
          <cell r="B81">
            <v>4184.6412405177198</v>
          </cell>
          <cell r="C81">
            <v>14</v>
          </cell>
          <cell r="D81">
            <v>5000</v>
          </cell>
          <cell r="E81">
            <v>3065.3950073520314</v>
          </cell>
          <cell r="F81">
            <v>0.10744835990562705</v>
          </cell>
        </row>
        <row r="82">
          <cell r="B82">
            <v>1564.3267382453541</v>
          </cell>
          <cell r="C82">
            <v>17</v>
          </cell>
          <cell r="D82">
            <v>1751.658862176374</v>
          </cell>
          <cell r="E82">
            <v>1415.2591630710285</v>
          </cell>
          <cell r="F82">
            <v>8.0218747988805739E-2</v>
          </cell>
        </row>
        <row r="83">
          <cell r="B83">
            <v>907.53737429778755</v>
          </cell>
          <cell r="C83">
            <v>17</v>
          </cell>
          <cell r="D83">
            <v>1080</v>
          </cell>
          <cell r="E83">
            <v>764.77336649999984</v>
          </cell>
          <cell r="F83">
            <v>9.9218524775459727E-2</v>
          </cell>
        </row>
        <row r="84">
          <cell r="B84">
            <v>350.24997178823702</v>
          </cell>
          <cell r="C84">
            <v>17</v>
          </cell>
          <cell r="D84">
            <v>411</v>
          </cell>
          <cell r="E84">
            <v>272.46869176406454</v>
          </cell>
          <cell r="F84">
            <v>0.10917451870099978</v>
          </cell>
        </row>
        <row r="85">
          <cell r="B85">
            <v>9386.203161375699</v>
          </cell>
          <cell r="C85">
            <v>17</v>
          </cell>
          <cell r="D85">
            <v>10308.500473400783</v>
          </cell>
          <cell r="E85">
            <v>8368.2853079479646</v>
          </cell>
          <cell r="F85">
            <v>4.8537116124880049E-2</v>
          </cell>
        </row>
        <row r="88">
          <cell r="B88">
            <v>5063.0379117730799</v>
          </cell>
          <cell r="C88">
            <v>15</v>
          </cell>
          <cell r="D88">
            <v>5893.9266508514429</v>
          </cell>
          <cell r="E88">
            <v>3563.673659537164</v>
          </cell>
          <cell r="F88">
            <v>0.13805356173799657</v>
          </cell>
        </row>
        <row r="89">
          <cell r="B89">
            <v>0.53731060770134986</v>
          </cell>
          <cell r="C89">
            <v>15</v>
          </cell>
          <cell r="D89">
            <v>0.7</v>
          </cell>
          <cell r="E89">
            <v>0.5</v>
          </cell>
          <cell r="F89">
            <v>0.12378018261733055</v>
          </cell>
        </row>
        <row r="90">
          <cell r="B90">
            <v>34690.458924631697</v>
          </cell>
          <cell r="C90">
            <v>16</v>
          </cell>
          <cell r="D90">
            <v>37753.584371990248</v>
          </cell>
          <cell r="E90">
            <v>29968.428134781396</v>
          </cell>
          <cell r="F90">
            <v>7.0977868430470895E-2</v>
          </cell>
        </row>
        <row r="93">
          <cell r="B93">
            <v>6010.9835173843412</v>
          </cell>
          <cell r="C93">
            <v>12</v>
          </cell>
          <cell r="D93">
            <v>6863.3643008422332</v>
          </cell>
          <cell r="E93">
            <v>5448.4991533368311</v>
          </cell>
          <cell r="F93">
            <v>6.3879343425152793E-2</v>
          </cell>
        </row>
        <row r="94">
          <cell r="B94">
            <v>313.80659254301588</v>
          </cell>
          <cell r="C94">
            <v>4</v>
          </cell>
          <cell r="D94">
            <v>400</v>
          </cell>
          <cell r="E94">
            <v>178.77211445730939</v>
          </cell>
          <cell r="F94">
            <v>0.29589843343397348</v>
          </cell>
        </row>
        <row r="95">
          <cell r="B95">
            <v>1628.3785766332333</v>
          </cell>
          <cell r="C95">
            <v>11</v>
          </cell>
          <cell r="D95">
            <v>1999.6286235525276</v>
          </cell>
          <cell r="E95">
            <v>1423.7048898225548</v>
          </cell>
          <cell r="F95">
            <v>9.1281382484661666E-2</v>
          </cell>
        </row>
        <row r="96">
          <cell r="B96">
            <v>610.02799189638404</v>
          </cell>
          <cell r="C96">
            <v>10</v>
          </cell>
          <cell r="D96">
            <v>799.85144942101113</v>
          </cell>
          <cell r="E96">
            <v>530</v>
          </cell>
          <cell r="F96">
            <v>0.12740663741689939</v>
          </cell>
        </row>
        <row r="99">
          <cell r="B99">
            <v>9632.6841068986578</v>
          </cell>
          <cell r="C99">
            <v>17</v>
          </cell>
          <cell r="D99">
            <v>10747.807237038049</v>
          </cell>
          <cell r="E99">
            <v>1743</v>
          </cell>
          <cell r="F99">
            <v>0.20901822102262155</v>
          </cell>
        </row>
        <row r="100">
          <cell r="B100">
            <v>8466.0556292421243</v>
          </cell>
          <cell r="C100">
            <v>18</v>
          </cell>
          <cell r="D100">
            <v>9989.0493723890377</v>
          </cell>
          <cell r="E100">
            <v>7534.5612791887706</v>
          </cell>
          <cell r="F100">
            <v>6.4433670721965722E-2</v>
          </cell>
        </row>
        <row r="101">
          <cell r="B101">
            <v>3637.1732278464046</v>
          </cell>
          <cell r="C101">
            <v>17</v>
          </cell>
          <cell r="D101">
            <v>4615.935823968015</v>
          </cell>
          <cell r="E101">
            <v>2876.2598070732051</v>
          </cell>
          <cell r="F101">
            <v>0.13265853358688645</v>
          </cell>
        </row>
        <row r="102">
          <cell r="B102">
            <v>3283.0033320340563</v>
          </cell>
          <cell r="C102">
            <v>14</v>
          </cell>
          <cell r="D102">
            <v>6162.0502523018622</v>
          </cell>
          <cell r="E102">
            <v>1760.9767249272027</v>
          </cell>
          <cell r="F102">
            <v>0.31735773444419535</v>
          </cell>
        </row>
      </sheetData>
      <sheetData sheetId="30">
        <row r="3">
          <cell r="B3">
            <v>21778.550641993723</v>
          </cell>
          <cell r="C3">
            <v>13</v>
          </cell>
          <cell r="D3">
            <v>22673.750159689156</v>
          </cell>
          <cell r="E3">
            <v>20482.12568976912</v>
          </cell>
          <cell r="F3">
            <v>2.5734678915646444E-2</v>
          </cell>
        </row>
        <row r="4">
          <cell r="B4">
            <v>6873.8590355098122</v>
          </cell>
          <cell r="C4">
            <v>15</v>
          </cell>
          <cell r="D4">
            <v>7322.3696632121109</v>
          </cell>
          <cell r="E4">
            <v>5883.159004249198</v>
          </cell>
          <cell r="F4">
            <v>4.7705493449604695E-2</v>
          </cell>
        </row>
        <row r="5">
          <cell r="B5">
            <v>347.25420684307261</v>
          </cell>
          <cell r="C5">
            <v>11</v>
          </cell>
          <cell r="D5">
            <v>1016.7498431999993</v>
          </cell>
          <cell r="E5">
            <v>-769.11502785527716</v>
          </cell>
          <cell r="F5">
            <v>1.3094380073048664</v>
          </cell>
        </row>
        <row r="6">
          <cell r="B6">
            <v>2.4784814273168365E-2</v>
          </cell>
          <cell r="C6">
            <v>2</v>
          </cell>
          <cell r="D6">
            <v>2.7347990381312304E-2</v>
          </cell>
          <cell r="E6">
            <v>2.2221638165024427E-2</v>
          </cell>
          <cell r="F6">
            <v>0.10341720054439912</v>
          </cell>
        </row>
        <row r="7">
          <cell r="B7">
            <v>576.92111878544085</v>
          </cell>
          <cell r="C7">
            <v>12</v>
          </cell>
          <cell r="D7">
            <v>807.46663124765837</v>
          </cell>
          <cell r="E7">
            <v>150</v>
          </cell>
          <cell r="F7">
            <v>0.29926693794110648</v>
          </cell>
        </row>
        <row r="8">
          <cell r="B8">
            <v>72.679569985815064</v>
          </cell>
          <cell r="C8">
            <v>10</v>
          </cell>
          <cell r="D8">
            <v>300</v>
          </cell>
          <cell r="E8">
            <v>-61.516639901274175</v>
          </cell>
          <cell r="F8">
            <v>1.4258391961839454</v>
          </cell>
        </row>
        <row r="9">
          <cell r="B9">
            <v>309.8583839308227</v>
          </cell>
          <cell r="C9">
            <v>5</v>
          </cell>
          <cell r="D9">
            <v>537.57390904951899</v>
          </cell>
          <cell r="E9">
            <v>51.62154815811482</v>
          </cell>
          <cell r="F9">
            <v>0.63693650867730434</v>
          </cell>
        </row>
        <row r="10">
          <cell r="B10">
            <v>5535.6164075993984</v>
          </cell>
          <cell r="C10">
            <v>2</v>
          </cell>
          <cell r="D10">
            <v>6825.2328151987958</v>
          </cell>
          <cell r="E10">
            <v>4246</v>
          </cell>
          <cell r="F10">
            <v>0.23296708309285794</v>
          </cell>
        </row>
        <row r="11">
          <cell r="B11">
            <v>3158.9670318935619</v>
          </cell>
          <cell r="C11">
            <v>11</v>
          </cell>
          <cell r="D11">
            <v>3642.6352073999992</v>
          </cell>
          <cell r="E11">
            <v>2626</v>
          </cell>
          <cell r="F11">
            <v>8.5940953854549543E-2</v>
          </cell>
        </row>
        <row r="12">
          <cell r="B12">
            <v>23166.655545422229</v>
          </cell>
          <cell r="C12">
            <v>12</v>
          </cell>
          <cell r="D12">
            <v>25350.193134228979</v>
          </cell>
          <cell r="E12">
            <v>18289.732314052831</v>
          </cell>
          <cell r="F12">
            <v>7.8167954008289228E-2</v>
          </cell>
        </row>
        <row r="13">
          <cell r="B13">
            <v>31461.880131738009</v>
          </cell>
          <cell r="C13">
            <v>13</v>
          </cell>
          <cell r="D13">
            <v>34907.215945833304</v>
          </cell>
          <cell r="E13">
            <v>23811.853039058155</v>
          </cell>
          <cell r="F13">
            <v>8.3450529141116059E-2</v>
          </cell>
        </row>
        <row r="14">
          <cell r="B14">
            <v>17329.788684857289</v>
          </cell>
          <cell r="C14">
            <v>12</v>
          </cell>
          <cell r="D14">
            <v>19222.371066122512</v>
          </cell>
          <cell r="E14">
            <v>14795.645227506478</v>
          </cell>
          <cell r="F14">
            <v>7.8463343458646417E-2</v>
          </cell>
        </row>
        <row r="15">
          <cell r="B15">
            <v>24120.048683288889</v>
          </cell>
          <cell r="C15">
            <v>13</v>
          </cell>
          <cell r="D15">
            <v>26469.204958050697</v>
          </cell>
          <cell r="E15">
            <v>19262.814989628325</v>
          </cell>
          <cell r="F15">
            <v>7.7139449222004441E-2</v>
          </cell>
        </row>
        <row r="16">
          <cell r="B16">
            <v>35.769538758842856</v>
          </cell>
          <cell r="C16">
            <v>9</v>
          </cell>
          <cell r="D16">
            <v>39.419327342013915</v>
          </cell>
          <cell r="E16">
            <v>32.053963304484654</v>
          </cell>
          <cell r="F16">
            <v>5.9778159085162479E-2</v>
          </cell>
        </row>
        <row r="17">
          <cell r="B17">
            <v>945.11208828371218</v>
          </cell>
          <cell r="C17">
            <v>8</v>
          </cell>
          <cell r="D17">
            <v>1765.8967062696975</v>
          </cell>
          <cell r="E17">
            <v>395</v>
          </cell>
          <cell r="F17">
            <v>0.42545975052140089</v>
          </cell>
        </row>
        <row r="18">
          <cell r="B18">
            <v>384.37323591125732</v>
          </cell>
          <cell r="C18">
            <v>8</v>
          </cell>
          <cell r="D18">
            <v>1000</v>
          </cell>
          <cell r="E18">
            <v>-100</v>
          </cell>
          <cell r="F18">
            <v>0.84341565115529737</v>
          </cell>
        </row>
        <row r="19">
          <cell r="B19">
            <v>1698.8236232586096</v>
          </cell>
          <cell r="C19">
            <v>10</v>
          </cell>
          <cell r="D19">
            <v>2662.4000000000015</v>
          </cell>
          <cell r="E19">
            <v>186.36941229123477</v>
          </cell>
          <cell r="F19">
            <v>0.46306129011872027</v>
          </cell>
        </row>
        <row r="20">
          <cell r="B20">
            <v>1.3685561735028111</v>
          </cell>
          <cell r="C20">
            <v>11</v>
          </cell>
          <cell r="D20">
            <v>1.383962400000001</v>
          </cell>
          <cell r="E20">
            <v>1.3280873586206901</v>
          </cell>
          <cell r="F20">
            <v>1.4263045733950498E-2</v>
          </cell>
        </row>
        <row r="21">
          <cell r="B21">
            <v>12777.440681138323</v>
          </cell>
          <cell r="C21">
            <v>12</v>
          </cell>
          <cell r="D21">
            <v>13573.439336827842</v>
          </cell>
          <cell r="E21">
            <v>11837.011269961369</v>
          </cell>
          <cell r="F21">
            <v>3.7246296523500678E-2</v>
          </cell>
        </row>
        <row r="22">
          <cell r="B22">
            <v>1487.0830441484563</v>
          </cell>
          <cell r="C22">
            <v>14</v>
          </cell>
          <cell r="D22">
            <v>1651.5853226013601</v>
          </cell>
          <cell r="E22">
            <v>1248.6768622871473</v>
          </cell>
          <cell r="F22">
            <v>7.1171686355888344E-2</v>
          </cell>
        </row>
        <row r="23">
          <cell r="B23">
            <v>1458.8487177495695</v>
          </cell>
          <cell r="C23">
            <v>15</v>
          </cell>
          <cell r="D23">
            <v>1835.5400806783316</v>
          </cell>
          <cell r="E23">
            <v>1177.7928844391595</v>
          </cell>
          <cell r="F23">
            <v>0.10867513083962924</v>
          </cell>
        </row>
        <row r="24">
          <cell r="B24">
            <v>874.02046436578973</v>
          </cell>
          <cell r="C24">
            <v>14</v>
          </cell>
          <cell r="D24">
            <v>1223.818892513641</v>
          </cell>
          <cell r="E24">
            <v>768.07492642074681</v>
          </cell>
          <cell r="F24">
            <v>0.12478309755289001</v>
          </cell>
        </row>
        <row r="25">
          <cell r="B25">
            <v>780.16371074403651</v>
          </cell>
          <cell r="C25">
            <v>14</v>
          </cell>
          <cell r="D25">
            <v>902.9238753856589</v>
          </cell>
          <cell r="E25">
            <v>647.194299580181</v>
          </cell>
          <cell r="F25">
            <v>7.7349036749265257E-2</v>
          </cell>
        </row>
        <row r="26">
          <cell r="B26">
            <v>2698.261558149557</v>
          </cell>
          <cell r="C26">
            <v>14</v>
          </cell>
          <cell r="D26">
            <v>3162.80526057</v>
          </cell>
          <cell r="E26">
            <v>2415.4097720093923</v>
          </cell>
          <cell r="F26">
            <v>6.054488500777612E-2</v>
          </cell>
        </row>
        <row r="27">
          <cell r="B27">
            <v>1546.0902679356204</v>
          </cell>
          <cell r="C27">
            <v>14</v>
          </cell>
          <cell r="D27">
            <v>1725.3716287973548</v>
          </cell>
          <cell r="E27">
            <v>1329.6628839131358</v>
          </cell>
          <cell r="F27">
            <v>7.2845797165239007E-2</v>
          </cell>
        </row>
        <row r="28">
          <cell r="B28">
            <v>798.89162210471852</v>
          </cell>
          <cell r="C28">
            <v>14</v>
          </cell>
          <cell r="D28">
            <v>868.96252533631787</v>
          </cell>
          <cell r="E28">
            <v>696.86073638219136</v>
          </cell>
          <cell r="F28">
            <v>5.5492276436642785E-2</v>
          </cell>
        </row>
        <row r="29">
          <cell r="B29">
            <v>887.60020863959812</v>
          </cell>
          <cell r="C29">
            <v>13</v>
          </cell>
          <cell r="D29">
            <v>1071.8369968518978</v>
          </cell>
          <cell r="E29">
            <v>766.8279178965887</v>
          </cell>
          <cell r="F29">
            <v>7.8150329777423116E-2</v>
          </cell>
        </row>
        <row r="30">
          <cell r="B30">
            <v>995.71975232487682</v>
          </cell>
          <cell r="C30">
            <v>14</v>
          </cell>
          <cell r="D30">
            <v>1102.7369919220657</v>
          </cell>
          <cell r="E30">
            <v>947.32634700000006</v>
          </cell>
          <cell r="F30">
            <v>4.6122126703010441E-2</v>
          </cell>
        </row>
        <row r="31">
          <cell r="B31">
            <v>9166.0955649994976</v>
          </cell>
          <cell r="C31">
            <v>15</v>
          </cell>
          <cell r="D31">
            <v>10127.637843</v>
          </cell>
          <cell r="E31">
            <v>8406.4599999999991</v>
          </cell>
          <cell r="F31">
            <v>4.7876809834350317E-2</v>
          </cell>
        </row>
        <row r="32">
          <cell r="B32">
            <v>2745.6989698146635</v>
          </cell>
          <cell r="C32">
            <v>14</v>
          </cell>
          <cell r="D32">
            <v>3116.3221886400001</v>
          </cell>
          <cell r="E32">
            <v>1964.2876003199324</v>
          </cell>
          <cell r="F32">
            <v>0.10786909392257626</v>
          </cell>
        </row>
        <row r="33">
          <cell r="B33">
            <v>-6692.1324305907392</v>
          </cell>
          <cell r="C33">
            <v>13</v>
          </cell>
          <cell r="D33">
            <v>-5948.5094152624124</v>
          </cell>
          <cell r="E33">
            <v>-7923.0229783841569</v>
          </cell>
          <cell r="F33">
            <v>7.3878991458340953E-2</v>
          </cell>
        </row>
        <row r="34">
          <cell r="B34">
            <v>63048.416076482034</v>
          </cell>
          <cell r="C34">
            <v>15</v>
          </cell>
          <cell r="D34">
            <v>65917.306668007834</v>
          </cell>
          <cell r="E34">
            <v>57590.788917631464</v>
          </cell>
          <cell r="F34">
            <v>2.7667720418578255E-2</v>
          </cell>
        </row>
        <row r="37">
          <cell r="B37">
            <v>20599.161905804413</v>
          </cell>
          <cell r="C37">
            <v>12</v>
          </cell>
          <cell r="D37">
            <v>21641.979349132824</v>
          </cell>
          <cell r="E37">
            <v>19223.275531499443</v>
          </cell>
          <cell r="F37">
            <v>3.218176226263883E-2</v>
          </cell>
        </row>
        <row r="38">
          <cell r="B38">
            <v>22997.467349361948</v>
          </cell>
          <cell r="C38">
            <v>12</v>
          </cell>
          <cell r="D38">
            <v>25350.193134228979</v>
          </cell>
          <cell r="E38">
            <v>18552.130806738052</v>
          </cell>
          <cell r="F38">
            <v>6.958046140300668E-2</v>
          </cell>
        </row>
        <row r="39">
          <cell r="B39">
            <v>12257.789959159376</v>
          </cell>
          <cell r="C39">
            <v>11</v>
          </cell>
          <cell r="D39">
            <v>13211.691345250754</v>
          </cell>
          <cell r="E39">
            <v>11791.100357799325</v>
          </cell>
          <cell r="F39">
            <v>3.1273356132758966E-2</v>
          </cell>
        </row>
        <row r="40">
          <cell r="B40">
            <v>6226.3819538494927</v>
          </cell>
          <cell r="C40">
            <v>12</v>
          </cell>
          <cell r="D40">
            <v>6584.1222536144978</v>
          </cell>
          <cell r="E40">
            <v>5682.8459519999988</v>
          </cell>
          <cell r="F40">
            <v>4.1574370326385508E-2</v>
          </cell>
        </row>
        <row r="41">
          <cell r="B41">
            <v>1000.7377254169492</v>
          </cell>
          <cell r="C41">
            <v>12</v>
          </cell>
          <cell r="D41">
            <v>1354.4895314950713</v>
          </cell>
          <cell r="E41">
            <v>733.54604399999994</v>
          </cell>
          <cell r="F41">
            <v>0.19080520025663278</v>
          </cell>
        </row>
        <row r="44">
          <cell r="B44">
            <v>8681.9155582236435</v>
          </cell>
          <cell r="C44">
            <v>14</v>
          </cell>
          <cell r="D44">
            <v>9169.028447184859</v>
          </cell>
          <cell r="E44">
            <v>8350.2223758360396</v>
          </cell>
          <cell r="F44">
            <v>2.9050948424354878E-2</v>
          </cell>
        </row>
        <row r="45">
          <cell r="B45">
            <v>5923.6408987437035</v>
          </cell>
          <cell r="C45">
            <v>14</v>
          </cell>
          <cell r="D45">
            <v>6416.2417690349785</v>
          </cell>
          <cell r="E45">
            <v>5344.7840915981278</v>
          </cell>
          <cell r="F45">
            <v>5.692896955998096E-2</v>
          </cell>
        </row>
        <row r="46">
          <cell r="B46">
            <v>8116.1270936846004</v>
          </cell>
          <cell r="C46">
            <v>12</v>
          </cell>
          <cell r="D46">
            <v>8852.1681117833541</v>
          </cell>
          <cell r="E46">
            <v>7268.1989283704625</v>
          </cell>
          <cell r="F46">
            <v>6.2044318042223809E-2</v>
          </cell>
        </row>
        <row r="47">
          <cell r="B47">
            <v>4173.571223995018</v>
          </cell>
          <cell r="C47">
            <v>14</v>
          </cell>
          <cell r="D47">
            <v>4575.7757347311363</v>
          </cell>
          <cell r="E47">
            <v>3792.4947614982339</v>
          </cell>
          <cell r="F47">
            <v>5.2631434862321719E-2</v>
          </cell>
        </row>
        <row r="48">
          <cell r="B48">
            <v>428.48381889189204</v>
          </cell>
          <cell r="C48">
            <v>13</v>
          </cell>
          <cell r="D48">
            <v>511.99145000642164</v>
          </cell>
          <cell r="E48">
            <v>372.80371322510035</v>
          </cell>
          <cell r="F48">
            <v>8.6606343345656658E-2</v>
          </cell>
        </row>
        <row r="49">
          <cell r="B49">
            <v>526.00639176085213</v>
          </cell>
          <cell r="C49">
            <v>13</v>
          </cell>
          <cell r="D49">
            <v>643.72808908916909</v>
          </cell>
          <cell r="E49">
            <v>427.25351808465683</v>
          </cell>
          <cell r="F49">
            <v>0.11697051312708476</v>
          </cell>
        </row>
        <row r="50">
          <cell r="B50">
            <v>377.58817487515432</v>
          </cell>
          <cell r="C50">
            <v>13</v>
          </cell>
          <cell r="D50">
            <v>526.78793436311275</v>
          </cell>
          <cell r="E50">
            <v>316.3978986563726</v>
          </cell>
          <cell r="F50">
            <v>0.14292269415354056</v>
          </cell>
        </row>
        <row r="51">
          <cell r="B51">
            <v>197.44267164245346</v>
          </cell>
          <cell r="C51">
            <v>13</v>
          </cell>
          <cell r="D51">
            <v>237.34209031680004</v>
          </cell>
          <cell r="E51">
            <v>149.61610607999989</v>
          </cell>
          <cell r="F51">
            <v>0.12329279472174709</v>
          </cell>
        </row>
        <row r="52">
          <cell r="B52">
            <v>1031.5198210607523</v>
          </cell>
          <cell r="C52">
            <v>12</v>
          </cell>
          <cell r="D52">
            <v>1235.5221042280002</v>
          </cell>
          <cell r="E52">
            <v>923.71984529241786</v>
          </cell>
          <cell r="F52">
            <v>8.8044312618435469E-2</v>
          </cell>
        </row>
        <row r="53">
          <cell r="B53">
            <v>438.43336231779915</v>
          </cell>
          <cell r="C53">
            <v>13</v>
          </cell>
          <cell r="D53">
            <v>582.94865151894192</v>
          </cell>
          <cell r="E53">
            <v>321.11383764149434</v>
          </cell>
          <cell r="F53">
            <v>0.13983572794450688</v>
          </cell>
        </row>
        <row r="54">
          <cell r="B54">
            <v>324.44768417139733</v>
          </cell>
          <cell r="C54">
            <v>13</v>
          </cell>
          <cell r="D54">
            <v>359.16687999999999</v>
          </cell>
          <cell r="E54">
            <v>288.09399032808307</v>
          </cell>
          <cell r="F54">
            <v>6.9001254992568026E-2</v>
          </cell>
        </row>
        <row r="55">
          <cell r="B55">
            <v>386.12196843708603</v>
          </cell>
          <cell r="C55">
            <v>13</v>
          </cell>
          <cell r="D55">
            <v>472.99445040529861</v>
          </cell>
          <cell r="E55">
            <v>322.61881279144825</v>
          </cell>
          <cell r="F55">
            <v>9.4651749646902053E-2</v>
          </cell>
        </row>
        <row r="56">
          <cell r="B56">
            <v>281.1170959710725</v>
          </cell>
          <cell r="C56">
            <v>12</v>
          </cell>
          <cell r="D56">
            <v>323.20766206993653</v>
          </cell>
          <cell r="E56">
            <v>248.53053880000004</v>
          </cell>
          <cell r="F56">
            <v>8.7525772067631055E-2</v>
          </cell>
        </row>
        <row r="57">
          <cell r="B57">
            <v>888.98575401681205</v>
          </cell>
          <cell r="C57">
            <v>14</v>
          </cell>
          <cell r="D57">
            <v>1064.6661375295926</v>
          </cell>
          <cell r="E57">
            <v>711.83232556799999</v>
          </cell>
          <cell r="F57">
            <v>0.10858402165322889</v>
          </cell>
        </row>
        <row r="58">
          <cell r="B58">
            <v>-597.53536033606622</v>
          </cell>
          <cell r="C58">
            <v>14</v>
          </cell>
          <cell r="D58">
            <v>-404.57930859999993</v>
          </cell>
          <cell r="E58">
            <v>-730</v>
          </cell>
          <cell r="F58">
            <v>0.14552909129100219</v>
          </cell>
        </row>
        <row r="59">
          <cell r="B59">
            <v>-29.392246208509995</v>
          </cell>
          <cell r="C59">
            <v>10</v>
          </cell>
          <cell r="D59">
            <v>0</v>
          </cell>
          <cell r="E59">
            <v>-96.896470971205162</v>
          </cell>
          <cell r="F59">
            <v>1.0231627420722578</v>
          </cell>
        </row>
        <row r="60">
          <cell r="B60">
            <v>19048.869327351316</v>
          </cell>
          <cell r="C60">
            <v>14</v>
          </cell>
          <cell r="D60">
            <v>20027.615984385728</v>
          </cell>
          <cell r="E60">
            <v>18383.910437054081</v>
          </cell>
          <cell r="F60">
            <v>2.4895621724180871E-2</v>
          </cell>
        </row>
        <row r="63">
          <cell r="B63">
            <v>0.39864524049102906</v>
          </cell>
          <cell r="C63">
            <v>13</v>
          </cell>
          <cell r="D63">
            <v>0.40829439544543328</v>
          </cell>
          <cell r="E63">
            <v>0.38500000000000001</v>
          </cell>
          <cell r="F63">
            <v>1.7723057382910568E-2</v>
          </cell>
        </row>
        <row r="64">
          <cell r="B64">
            <v>0.2556968521903985</v>
          </cell>
          <cell r="C64">
            <v>12</v>
          </cell>
          <cell r="D64">
            <v>0.30523449462116897</v>
          </cell>
          <cell r="E64">
            <v>0.22399999999999998</v>
          </cell>
          <cell r="F64">
            <v>9.4470782629793151E-2</v>
          </cell>
        </row>
        <row r="65">
          <cell r="B65">
            <v>0.32663593032021815</v>
          </cell>
          <cell r="C65">
            <v>12</v>
          </cell>
          <cell r="D65">
            <v>0.33910758488007953</v>
          </cell>
          <cell r="E65">
            <v>0.30501111220842081</v>
          </cell>
          <cell r="F65">
            <v>3.1092429272030212E-2</v>
          </cell>
        </row>
        <row r="66">
          <cell r="B66">
            <v>0.28813711552824095</v>
          </cell>
          <cell r="C66">
            <v>13</v>
          </cell>
          <cell r="D66">
            <v>0.31</v>
          </cell>
          <cell r="E66">
            <v>0.26</v>
          </cell>
          <cell r="F66">
            <v>5.1641890546037489E-2</v>
          </cell>
        </row>
        <row r="67">
          <cell r="B67">
            <v>0.36056267203104747</v>
          </cell>
          <cell r="C67">
            <v>13</v>
          </cell>
          <cell r="D67">
            <v>0.40846125143333872</v>
          </cell>
          <cell r="E67">
            <v>0.31</v>
          </cell>
          <cell r="F67">
            <v>6.1512562088874893E-2</v>
          </cell>
        </row>
        <row r="68">
          <cell r="B68">
            <v>0.43201296796767957</v>
          </cell>
          <cell r="C68">
            <v>13</v>
          </cell>
          <cell r="D68">
            <v>0.47455848886364049</v>
          </cell>
          <cell r="E68">
            <v>0.41000000000000003</v>
          </cell>
          <cell r="F68">
            <v>3.7461518193549877E-2</v>
          </cell>
        </row>
        <row r="69">
          <cell r="B69">
            <v>0.25307851278311039</v>
          </cell>
          <cell r="C69">
            <v>13</v>
          </cell>
          <cell r="D69">
            <v>0.3</v>
          </cell>
          <cell r="E69">
            <v>0.19996426486512286</v>
          </cell>
          <cell r="F69">
            <v>0.10473751426620952</v>
          </cell>
        </row>
        <row r="70">
          <cell r="B70">
            <v>0.3822905225571086</v>
          </cell>
          <cell r="C70">
            <v>12</v>
          </cell>
          <cell r="D70">
            <v>0.40712420837090141</v>
          </cell>
          <cell r="E70">
            <v>0.34458190275026596</v>
          </cell>
          <cell r="F70">
            <v>5.09118241392102E-2</v>
          </cell>
        </row>
        <row r="71">
          <cell r="B71">
            <v>0.28357552686959647</v>
          </cell>
          <cell r="C71">
            <v>13</v>
          </cell>
          <cell r="D71">
            <v>0.33786845789580866</v>
          </cell>
          <cell r="E71">
            <v>0.24150018890237149</v>
          </cell>
          <cell r="F71">
            <v>9.6397392900724688E-2</v>
          </cell>
        </row>
        <row r="72">
          <cell r="B72">
            <v>0.40612227640668486</v>
          </cell>
          <cell r="C72">
            <v>13</v>
          </cell>
          <cell r="D72">
            <v>0.43381980710148316</v>
          </cell>
          <cell r="E72">
            <v>0.38</v>
          </cell>
          <cell r="F72">
            <v>3.6566379496389682E-2</v>
          </cell>
        </row>
        <row r="73">
          <cell r="B73">
            <v>0.43501788832258748</v>
          </cell>
          <cell r="C73">
            <v>12</v>
          </cell>
          <cell r="D73">
            <v>0.44999999999999996</v>
          </cell>
          <cell r="E73">
            <v>0.39595412326816776</v>
          </cell>
          <cell r="F73">
            <v>3.2756091603689183E-2</v>
          </cell>
        </row>
        <row r="74">
          <cell r="B74">
            <v>0.28232551911790488</v>
          </cell>
          <cell r="C74">
            <v>12</v>
          </cell>
          <cell r="D74">
            <v>0.32748274044172593</v>
          </cell>
          <cell r="E74">
            <v>0.26215391662264642</v>
          </cell>
          <cell r="F74">
            <v>6.0379241357023265E-2</v>
          </cell>
        </row>
        <row r="75">
          <cell r="B75">
            <v>9.6986306515435161E-2</v>
          </cell>
          <cell r="C75">
            <v>14</v>
          </cell>
          <cell r="D75">
            <v>0.12225233219080849</v>
          </cell>
          <cell r="E75">
            <v>0.08</v>
          </cell>
          <cell r="F75">
            <v>0.10649097876819125</v>
          </cell>
        </row>
        <row r="76">
          <cell r="B76">
            <v>0.30213081490015131</v>
          </cell>
          <cell r="C76">
            <v>14</v>
          </cell>
          <cell r="D76">
            <v>0.31921615908661105</v>
          </cell>
          <cell r="E76">
            <v>0.29470421339946279</v>
          </cell>
          <cell r="F76">
            <v>2.133492676815605E-2</v>
          </cell>
        </row>
        <row r="79">
          <cell r="B79">
            <v>3935.3409012852048</v>
          </cell>
          <cell r="C79">
            <v>14</v>
          </cell>
          <cell r="D79">
            <v>4447.9636355616476</v>
          </cell>
          <cell r="E79">
            <v>2676.7923668508656</v>
          </cell>
          <cell r="F79">
            <v>0.12229465980829574</v>
          </cell>
        </row>
        <row r="80">
          <cell r="B80">
            <v>2963.5880818479404</v>
          </cell>
          <cell r="C80">
            <v>14</v>
          </cell>
          <cell r="D80">
            <v>3586.7296203845881</v>
          </cell>
          <cell r="E80">
            <v>2084.7947720687525</v>
          </cell>
          <cell r="F80">
            <v>0.12772708663419358</v>
          </cell>
        </row>
        <row r="81">
          <cell r="B81">
            <v>4066.4402151091581</v>
          </cell>
          <cell r="C81">
            <v>11</v>
          </cell>
          <cell r="D81">
            <v>4763.4902676231577</v>
          </cell>
          <cell r="E81">
            <v>2797.9383622709547</v>
          </cell>
          <cell r="F81">
            <v>0.12730966182771919</v>
          </cell>
        </row>
        <row r="82">
          <cell r="B82">
            <v>1534.0308842693298</v>
          </cell>
          <cell r="C82">
            <v>14</v>
          </cell>
          <cell r="D82">
            <v>1767.9995552784458</v>
          </cell>
          <cell r="E82">
            <v>1408.7267150854759</v>
          </cell>
          <cell r="F82">
            <v>7.0087030266374598E-2</v>
          </cell>
        </row>
        <row r="83">
          <cell r="B83">
            <v>905.54821302784217</v>
          </cell>
          <cell r="C83">
            <v>14</v>
          </cell>
          <cell r="D83">
            <v>1099.4111185679999</v>
          </cell>
          <cell r="E83">
            <v>780.3404152431998</v>
          </cell>
          <cell r="F83">
            <v>0.1123245001917709</v>
          </cell>
        </row>
        <row r="84">
          <cell r="B84">
            <v>338.41022634061522</v>
          </cell>
          <cell r="C84">
            <v>14</v>
          </cell>
          <cell r="D84">
            <v>400</v>
          </cell>
          <cell r="E84">
            <v>254.89809014927201</v>
          </cell>
          <cell r="F84">
            <v>0.12173153154887174</v>
          </cell>
        </row>
        <row r="85">
          <cell r="B85">
            <v>9122.1968791532854</v>
          </cell>
          <cell r="C85">
            <v>14</v>
          </cell>
          <cell r="D85">
            <v>10185.026255928484</v>
          </cell>
          <cell r="E85">
            <v>8071.7789957263431</v>
          </cell>
          <cell r="F85">
            <v>6.5900821433902426E-2</v>
          </cell>
        </row>
        <row r="88">
          <cell r="B88">
            <v>5758.1861314719345</v>
          </cell>
          <cell r="C88">
            <v>12</v>
          </cell>
          <cell r="D88">
            <v>7664.5861735152012</v>
          </cell>
          <cell r="E88">
            <v>4352.589175194913</v>
          </cell>
          <cell r="F88">
            <v>0.17208002643661477</v>
          </cell>
        </row>
        <row r="89">
          <cell r="B89">
            <v>0.55366555309550303</v>
          </cell>
          <cell r="C89">
            <v>13</v>
          </cell>
          <cell r="D89">
            <v>0.7</v>
          </cell>
          <cell r="E89">
            <v>0.5</v>
          </cell>
          <cell r="F89">
            <v>0.13064607408242149</v>
          </cell>
        </row>
        <row r="90">
          <cell r="B90">
            <v>31448.046465385622</v>
          </cell>
          <cell r="C90">
            <v>13</v>
          </cell>
          <cell r="D90">
            <v>35279.960418601746</v>
          </cell>
          <cell r="E90">
            <v>24939.373129193325</v>
          </cell>
          <cell r="F90">
            <v>0.11343817356824222</v>
          </cell>
        </row>
        <row r="93">
          <cell r="B93">
            <v>6056.3211283189921</v>
          </cell>
          <cell r="C93">
            <v>9</v>
          </cell>
          <cell r="D93">
            <v>7039.737764414177</v>
          </cell>
          <cell r="E93">
            <v>5676.66</v>
          </cell>
          <cell r="F93">
            <v>6.8942629057361648E-2</v>
          </cell>
        </row>
        <row r="94">
          <cell r="B94">
            <v>350</v>
          </cell>
          <cell r="C94">
            <v>2</v>
          </cell>
          <cell r="D94">
            <v>400</v>
          </cell>
          <cell r="E94">
            <v>300</v>
          </cell>
          <cell r="F94">
            <v>0.14285714285714285</v>
          </cell>
        </row>
        <row r="95">
          <cell r="B95">
            <v>1671.6203472228872</v>
          </cell>
          <cell r="C95">
            <v>8</v>
          </cell>
          <cell r="D95">
            <v>2040.6301762574838</v>
          </cell>
          <cell r="E95">
            <v>1535.6959730307181</v>
          </cell>
          <cell r="F95">
            <v>8.6240530923656758E-2</v>
          </cell>
        </row>
        <row r="96">
          <cell r="B96">
            <v>617.23327695005048</v>
          </cell>
          <cell r="C96">
            <v>7</v>
          </cell>
          <cell r="D96">
            <v>816.25207050299355</v>
          </cell>
          <cell r="E96">
            <v>530</v>
          </cell>
          <cell r="F96">
            <v>0.15272716738525274</v>
          </cell>
        </row>
        <row r="99">
          <cell r="B99">
            <v>9563.6041175671744</v>
          </cell>
          <cell r="C99">
            <v>14</v>
          </cell>
          <cell r="D99">
            <v>10915.835930205998</v>
          </cell>
          <cell r="E99">
            <v>1743</v>
          </cell>
          <cell r="F99">
            <v>0.23106575653122388</v>
          </cell>
        </row>
        <row r="100">
          <cell r="B100">
            <v>8445.7748414821272</v>
          </cell>
          <cell r="C100">
            <v>15</v>
          </cell>
          <cell r="D100">
            <v>9838.1008868091594</v>
          </cell>
          <cell r="E100">
            <v>1711.6714719334259</v>
          </cell>
          <cell r="F100">
            <v>0.22051908249438631</v>
          </cell>
        </row>
        <row r="101">
          <cell r="B101">
            <v>3923.7062913892855</v>
          </cell>
          <cell r="C101">
            <v>14</v>
          </cell>
          <cell r="D101">
            <v>4617.8980416605164</v>
          </cell>
          <cell r="E101">
            <v>3113.2267023926984</v>
          </cell>
          <cell r="F101">
            <v>0.13060752349699931</v>
          </cell>
        </row>
        <row r="102">
          <cell r="B102">
            <v>3615.2286326237563</v>
          </cell>
          <cell r="C102">
            <v>11</v>
          </cell>
          <cell r="D102">
            <v>6442.8980416605164</v>
          </cell>
          <cell r="E102">
            <v>2287.2291803820253</v>
          </cell>
          <cell r="F102">
            <v>0.29130122541672593</v>
          </cell>
        </row>
      </sheetData>
      <sheetData sheetId="31">
        <row r="3">
          <cell r="B3">
            <v>21739.732584323585</v>
          </cell>
          <cell r="C3">
            <v>9</v>
          </cell>
          <cell r="D3">
            <v>22816.497481359245</v>
          </cell>
          <cell r="E3">
            <v>19920.025805664485</v>
          </cell>
          <cell r="F3">
            <v>3.992420248769913E-2</v>
          </cell>
        </row>
        <row r="4">
          <cell r="B4">
            <v>6981.2871588399439</v>
          </cell>
          <cell r="C4">
            <v>11</v>
          </cell>
          <cell r="D4">
            <v>7523.5722667876571</v>
          </cell>
          <cell r="E4">
            <v>5617.7517186986361</v>
          </cell>
          <cell r="F4">
            <v>7.1275754318364332E-2</v>
          </cell>
        </row>
        <row r="5">
          <cell r="B5">
            <v>182.99963117509333</v>
          </cell>
          <cell r="C5">
            <v>8</v>
          </cell>
          <cell r="D5">
            <v>629.80226537217095</v>
          </cell>
          <cell r="E5">
            <v>-733.25776134696559</v>
          </cell>
          <cell r="F5">
            <v>2.1103497682247072</v>
          </cell>
        </row>
        <row r="6">
          <cell r="B6">
            <v>2.028058981046521E-2</v>
          </cell>
          <cell r="C6">
            <v>2</v>
          </cell>
          <cell r="D6">
            <v>2.3400395619240566E-2</v>
          </cell>
          <cell r="E6">
            <v>1.7160784001689855E-2</v>
          </cell>
          <cell r="F6">
            <v>0.15383210438808195</v>
          </cell>
        </row>
        <row r="7">
          <cell r="B7">
            <v>483.081795812427</v>
          </cell>
          <cell r="C7">
            <v>9</v>
          </cell>
          <cell r="D7">
            <v>700</v>
          </cell>
          <cell r="E7">
            <v>150</v>
          </cell>
          <cell r="F7">
            <v>0.34373181274598757</v>
          </cell>
        </row>
        <row r="8">
          <cell r="B8">
            <v>60.352566346339827</v>
          </cell>
          <cell r="C8">
            <v>7</v>
          </cell>
          <cell r="D8">
            <v>150</v>
          </cell>
          <cell r="E8">
            <v>-61.209056701767622</v>
          </cell>
          <cell r="F8">
            <v>1.0903557190089084</v>
          </cell>
        </row>
        <row r="9">
          <cell r="B9">
            <v>269.77230175101477</v>
          </cell>
          <cell r="C9">
            <v>4</v>
          </cell>
          <cell r="D9">
            <v>523.17390904952481</v>
          </cell>
          <cell r="E9">
            <v>66.380740811675423</v>
          </cell>
          <cell r="F9">
            <v>0.71481801678372126</v>
          </cell>
        </row>
        <row r="10">
          <cell r="B10">
            <v>5246</v>
          </cell>
          <cell r="C10">
            <v>1</v>
          </cell>
          <cell r="D10">
            <v>5246</v>
          </cell>
          <cell r="E10">
            <v>5246</v>
          </cell>
          <cell r="F10">
            <v>0</v>
          </cell>
        </row>
        <row r="11">
          <cell r="B11">
            <v>3373.0924984300932</v>
          </cell>
          <cell r="C11">
            <v>9</v>
          </cell>
          <cell r="D11">
            <v>3970.1927999999994</v>
          </cell>
          <cell r="E11">
            <v>2776</v>
          </cell>
          <cell r="F11">
            <v>0.10127898043102472</v>
          </cell>
        </row>
        <row r="12">
          <cell r="B12">
            <v>23785.924067316311</v>
          </cell>
          <cell r="C12">
            <v>8</v>
          </cell>
          <cell r="D12">
            <v>26649.897216028134</v>
          </cell>
          <cell r="E12">
            <v>17861.946178073598</v>
          </cell>
          <cell r="F12">
            <v>0.10759607722126042</v>
          </cell>
        </row>
        <row r="13">
          <cell r="B13">
            <v>32127.462389799042</v>
          </cell>
          <cell r="C13">
            <v>9</v>
          </cell>
          <cell r="D13">
            <v>36696.908466470741</v>
          </cell>
          <cell r="E13">
            <v>23254.907730774041</v>
          </cell>
          <cell r="F13">
            <v>0.11258469561178712</v>
          </cell>
        </row>
        <row r="14">
          <cell r="B14">
            <v>17661.487633609981</v>
          </cell>
          <cell r="C14">
            <v>8</v>
          </cell>
          <cell r="D14">
            <v>20263.66016207969</v>
          </cell>
          <cell r="E14">
            <v>14545.301365994434</v>
          </cell>
          <cell r="F14">
            <v>0.10914683740177468</v>
          </cell>
        </row>
        <row r="15">
          <cell r="B15">
            <v>24884.090627404548</v>
          </cell>
          <cell r="C15">
            <v>9</v>
          </cell>
          <cell r="D15">
            <v>27903.060043183734</v>
          </cell>
          <cell r="E15">
            <v>18936.886149490248</v>
          </cell>
          <cell r="F15">
            <v>0.10359627208318213</v>
          </cell>
        </row>
        <row r="16">
          <cell r="B16">
            <v>35.76773109259814</v>
          </cell>
          <cell r="C16">
            <v>7</v>
          </cell>
          <cell r="D16">
            <v>37.938714016354773</v>
          </cell>
          <cell r="E16">
            <v>32.789530999223196</v>
          </cell>
          <cell r="F16">
            <v>4.5863779004048928E-2</v>
          </cell>
        </row>
        <row r="17">
          <cell r="B17">
            <v>911.27987479458352</v>
          </cell>
          <cell r="C17">
            <v>6</v>
          </cell>
          <cell r="D17">
            <v>1467.6792487675011</v>
          </cell>
          <cell r="E17">
            <v>500</v>
          </cell>
          <cell r="F17">
            <v>0.31883114665033069</v>
          </cell>
        </row>
        <row r="18">
          <cell r="B18">
            <v>412.01120679642918</v>
          </cell>
          <cell r="C18">
            <v>6</v>
          </cell>
          <cell r="D18">
            <v>1000</v>
          </cell>
          <cell r="E18">
            <v>-100</v>
          </cell>
          <cell r="F18">
            <v>0.88042403206994524</v>
          </cell>
        </row>
        <row r="19">
          <cell r="B19">
            <v>1396.9756865192321</v>
          </cell>
          <cell r="C19">
            <v>7</v>
          </cell>
          <cell r="D19">
            <v>2030.5098506981667</v>
          </cell>
          <cell r="E19">
            <v>97.369954936460999</v>
          </cell>
          <cell r="F19">
            <v>0.46285651657354143</v>
          </cell>
        </row>
        <row r="20">
          <cell r="B20">
            <v>1.3657882628288889</v>
          </cell>
          <cell r="C20">
            <v>7</v>
          </cell>
          <cell r="D20">
            <v>1.383962400000001</v>
          </cell>
          <cell r="E20">
            <v>1.3280873586206901</v>
          </cell>
          <cell r="F20">
            <v>1.7461382262068979E-2</v>
          </cell>
        </row>
        <row r="21">
          <cell r="B21">
            <v>12701.691163191306</v>
          </cell>
          <cell r="C21">
            <v>8</v>
          </cell>
          <cell r="D21">
            <v>13739.855793791821</v>
          </cell>
          <cell r="E21">
            <v>11663.921717263998</v>
          </cell>
          <cell r="F21">
            <v>4.525238033115149E-2</v>
          </cell>
        </row>
        <row r="22">
          <cell r="B22">
            <v>1484.6118696732285</v>
          </cell>
          <cell r="C22">
            <v>11</v>
          </cell>
          <cell r="D22">
            <v>1643.8731267957492</v>
          </cell>
          <cell r="E22">
            <v>1227.3045006427703</v>
          </cell>
          <cell r="F22">
            <v>8.2743397583624492E-2</v>
          </cell>
        </row>
        <row r="23">
          <cell r="B23">
            <v>1412.7132539031861</v>
          </cell>
          <cell r="C23">
            <v>11</v>
          </cell>
          <cell r="D23">
            <v>1617.0637761802268</v>
          </cell>
          <cell r="E23">
            <v>1130.681169061593</v>
          </cell>
          <cell r="F23">
            <v>0.1126287136159299</v>
          </cell>
        </row>
        <row r="24">
          <cell r="B24">
            <v>879.14966498616229</v>
          </cell>
          <cell r="C24">
            <v>11</v>
          </cell>
          <cell r="D24">
            <v>1196.728780611787</v>
          </cell>
          <cell r="E24">
            <v>797.20427953459955</v>
          </cell>
          <cell r="F24">
            <v>0.12713827457139323</v>
          </cell>
        </row>
        <row r="25">
          <cell r="B25">
            <v>791.88917882299984</v>
          </cell>
          <cell r="C25">
            <v>11</v>
          </cell>
          <cell r="D25">
            <v>915.9641830029301</v>
          </cell>
          <cell r="E25">
            <v>592.75190902732265</v>
          </cell>
          <cell r="F25">
            <v>0.10058812228566096</v>
          </cell>
        </row>
        <row r="26">
          <cell r="B26">
            <v>2687.5251274102552</v>
          </cell>
          <cell r="C26">
            <v>11</v>
          </cell>
          <cell r="D26">
            <v>3226.0613657814001</v>
          </cell>
          <cell r="E26">
            <v>2286.6331114397249</v>
          </cell>
          <cell r="F26">
            <v>7.9818276824622003E-2</v>
          </cell>
        </row>
        <row r="27">
          <cell r="B27">
            <v>1530.6962903721535</v>
          </cell>
          <cell r="C27">
            <v>11</v>
          </cell>
          <cell r="D27">
            <v>1754.4449151400427</v>
          </cell>
          <cell r="E27">
            <v>1256.31946255496</v>
          </cell>
          <cell r="F27">
            <v>9.3702958005864784E-2</v>
          </cell>
        </row>
        <row r="28">
          <cell r="B28">
            <v>802.85413706414761</v>
          </cell>
          <cell r="C28">
            <v>11</v>
          </cell>
          <cell r="D28">
            <v>885.21392247670406</v>
          </cell>
          <cell r="E28">
            <v>678.94681781198653</v>
          </cell>
          <cell r="F28">
            <v>6.964545640658408E-2</v>
          </cell>
        </row>
        <row r="29">
          <cell r="B29">
            <v>894.24617609374422</v>
          </cell>
          <cell r="C29">
            <v>10</v>
          </cell>
          <cell r="D29">
            <v>1071.7420404424688</v>
          </cell>
          <cell r="E29">
            <v>741.97787664229747</v>
          </cell>
          <cell r="F29">
            <v>9.3736853982287247E-2</v>
          </cell>
        </row>
        <row r="30">
          <cell r="B30">
            <v>996.9254112537111</v>
          </cell>
          <cell r="C30">
            <v>11</v>
          </cell>
          <cell r="D30">
            <v>1102.7369919220657</v>
          </cell>
          <cell r="E30">
            <v>947.32634700000006</v>
          </cell>
          <cell r="F30">
            <v>5.213130618258667E-2</v>
          </cell>
        </row>
        <row r="31">
          <cell r="B31">
            <v>9182.1364482776189</v>
          </cell>
          <cell r="C31">
            <v>11</v>
          </cell>
          <cell r="D31">
            <v>9925.2655928650001</v>
          </cell>
          <cell r="E31">
            <v>8406.4599999999991</v>
          </cell>
          <cell r="F31">
            <v>4.8409500829653909E-2</v>
          </cell>
        </row>
        <row r="32">
          <cell r="B32">
            <v>2773.3626033122368</v>
          </cell>
          <cell r="C32">
            <v>11</v>
          </cell>
          <cell r="D32">
            <v>3178.6486324128</v>
          </cell>
          <cell r="E32">
            <v>1862.2890537834703</v>
          </cell>
          <cell r="F32">
            <v>0.1333765786537349</v>
          </cell>
        </row>
        <row r="33">
          <cell r="B33">
            <v>-6816.6603315557459</v>
          </cell>
          <cell r="C33">
            <v>10</v>
          </cell>
          <cell r="D33">
            <v>-6167.0159820941954</v>
          </cell>
          <cell r="E33">
            <v>-7986.306777254249</v>
          </cell>
          <cell r="F33">
            <v>7.9263440882962902E-2</v>
          </cell>
        </row>
        <row r="34">
          <cell r="B34">
            <v>63617.666430324811</v>
          </cell>
          <cell r="C34">
            <v>11</v>
          </cell>
          <cell r="D34">
            <v>67375.951857986714</v>
          </cell>
          <cell r="E34">
            <v>56498.60786707545</v>
          </cell>
          <cell r="F34">
            <v>4.0970608373431097E-2</v>
          </cell>
        </row>
        <row r="37">
          <cell r="B37">
            <v>20703.931522965042</v>
          </cell>
          <cell r="C37">
            <v>9</v>
          </cell>
          <cell r="D37">
            <v>21953.142190630599</v>
          </cell>
          <cell r="E37">
            <v>18695.722819831208</v>
          </cell>
          <cell r="F37">
            <v>4.7019606153588224E-2</v>
          </cell>
        </row>
        <row r="38">
          <cell r="B38">
            <v>23418.952766016133</v>
          </cell>
          <cell r="C38">
            <v>9</v>
          </cell>
          <cell r="D38">
            <v>26649.897216028134</v>
          </cell>
          <cell r="E38">
            <v>18552.130806738052</v>
          </cell>
          <cell r="F38">
            <v>9.0017129649703376E-2</v>
          </cell>
        </row>
        <row r="39">
          <cell r="B39">
            <v>12137.084718132779</v>
          </cell>
          <cell r="C39">
            <v>9</v>
          </cell>
          <cell r="D39">
            <v>13544.524259178714</v>
          </cell>
          <cell r="E39">
            <v>11012.251416796553</v>
          </cell>
          <cell r="F39">
            <v>5.3163756670877742E-2</v>
          </cell>
        </row>
        <row r="40">
          <cell r="B40">
            <v>6275.4231582448556</v>
          </cell>
          <cell r="C40">
            <v>9</v>
          </cell>
          <cell r="D40">
            <v>6682.8840874187135</v>
          </cell>
          <cell r="E40">
            <v>5739.674411519999</v>
          </cell>
          <cell r="F40">
            <v>5.3872077368947141E-2</v>
          </cell>
        </row>
        <row r="41">
          <cell r="B41">
            <v>1026.2653768620257</v>
          </cell>
          <cell r="C41">
            <v>9</v>
          </cell>
          <cell r="D41">
            <v>1405.8779189951476</v>
          </cell>
          <cell r="E41">
            <v>726.21058355999992</v>
          </cell>
          <cell r="F41">
            <v>0.2190265761897805</v>
          </cell>
        </row>
        <row r="44">
          <cell r="B44">
            <v>8681.1039873297304</v>
          </cell>
          <cell r="C44">
            <v>10</v>
          </cell>
          <cell r="D44">
            <v>9246.6049470412436</v>
          </cell>
          <cell r="E44">
            <v>8112.9208466410482</v>
          </cell>
          <cell r="F44">
            <v>4.2946677823938781E-2</v>
          </cell>
        </row>
        <row r="45">
          <cell r="B45">
            <v>6294.2857627296989</v>
          </cell>
          <cell r="C45">
            <v>10</v>
          </cell>
          <cell r="D45">
            <v>6987.8407778196788</v>
          </cell>
          <cell r="E45">
            <v>5464.4584148850863</v>
          </cell>
          <cell r="F45">
            <v>7.6832624314878209E-2</v>
          </cell>
        </row>
        <row r="46">
          <cell r="B46">
            <v>8647.6342455016784</v>
          </cell>
          <cell r="C46">
            <v>8</v>
          </cell>
          <cell r="D46">
            <v>9530.9619849766787</v>
          </cell>
          <cell r="E46">
            <v>7114.3130188576961</v>
          </cell>
          <cell r="F46">
            <v>9.1940895419887564E-2</v>
          </cell>
        </row>
        <row r="47">
          <cell r="B47">
            <v>4180.1502535083664</v>
          </cell>
          <cell r="C47">
            <v>10</v>
          </cell>
          <cell r="D47">
            <v>4642.3423175167272</v>
          </cell>
          <cell r="E47">
            <v>3789.3711009888293</v>
          </cell>
          <cell r="F47">
            <v>6.0789632060388406E-2</v>
          </cell>
        </row>
        <row r="48">
          <cell r="B48">
            <v>432.2666759595233</v>
          </cell>
          <cell r="C48">
            <v>10</v>
          </cell>
          <cell r="D48">
            <v>509.60066930668222</v>
          </cell>
          <cell r="E48">
            <v>366.42280234090305</v>
          </cell>
          <cell r="F48">
            <v>9.0313094668513505E-2</v>
          </cell>
        </row>
        <row r="49">
          <cell r="B49">
            <v>508.43720886609981</v>
          </cell>
          <cell r="C49">
            <v>10</v>
          </cell>
          <cell r="D49">
            <v>596.69653341050366</v>
          </cell>
          <cell r="E49">
            <v>410.29138968583192</v>
          </cell>
          <cell r="F49">
            <v>0.12478743214134438</v>
          </cell>
        </row>
        <row r="50">
          <cell r="B50">
            <v>379.35656171450643</v>
          </cell>
          <cell r="C50">
            <v>10</v>
          </cell>
          <cell r="D50">
            <v>504.82456224858151</v>
          </cell>
          <cell r="E50">
            <v>334.46961677834685</v>
          </cell>
          <cell r="F50">
            <v>0.14233885372370855</v>
          </cell>
        </row>
        <row r="51">
          <cell r="B51">
            <v>203.60210742763837</v>
          </cell>
          <cell r="C51">
            <v>10</v>
          </cell>
          <cell r="D51">
            <v>245.83054876819205</v>
          </cell>
          <cell r="E51">
            <v>149.82696663589917</v>
          </cell>
          <cell r="F51">
            <v>0.13618321292437752</v>
          </cell>
        </row>
        <row r="52">
          <cell r="B52">
            <v>1039.3284870276761</v>
          </cell>
          <cell r="C52">
            <v>10</v>
          </cell>
          <cell r="D52">
            <v>1260.8245463125602</v>
          </cell>
          <cell r="E52">
            <v>881.22083738149854</v>
          </cell>
          <cell r="F52">
            <v>0.10131327675347956</v>
          </cell>
        </row>
        <row r="53">
          <cell r="B53">
            <v>434.39431842730517</v>
          </cell>
          <cell r="C53">
            <v>10</v>
          </cell>
          <cell r="D53">
            <v>589.85013803413131</v>
          </cell>
          <cell r="E53">
            <v>296.71728223765444</v>
          </cell>
          <cell r="F53">
            <v>0.16961938106009478</v>
          </cell>
        </row>
        <row r="54">
          <cell r="B54">
            <v>326.56573826100254</v>
          </cell>
          <cell r="C54">
            <v>10</v>
          </cell>
          <cell r="D54">
            <v>363.28388572331681</v>
          </cell>
          <cell r="E54">
            <v>280.92842290000112</v>
          </cell>
          <cell r="F54">
            <v>8.6033141744256886E-2</v>
          </cell>
        </row>
        <row r="55">
          <cell r="B55">
            <v>391.8179667320959</v>
          </cell>
          <cell r="C55">
            <v>10</v>
          </cell>
          <cell r="D55">
            <v>468.15477902625275</v>
          </cell>
          <cell r="E55">
            <v>307.95254610431391</v>
          </cell>
          <cell r="F55">
            <v>0.10201958799234892</v>
          </cell>
        </row>
        <row r="56">
          <cell r="B56">
            <v>285.96533825788163</v>
          </cell>
          <cell r="C56">
            <v>10</v>
          </cell>
          <cell r="D56">
            <v>333.78575304261642</v>
          </cell>
          <cell r="E56">
            <v>248.53053880000004</v>
          </cell>
          <cell r="F56">
            <v>0.10305405357493144</v>
          </cell>
        </row>
        <row r="57">
          <cell r="B57">
            <v>897.00191127789583</v>
          </cell>
          <cell r="C57">
            <v>10</v>
          </cell>
          <cell r="D57">
            <v>1018.8183237124996</v>
          </cell>
          <cell r="E57">
            <v>789.09939238611901</v>
          </cell>
          <cell r="F57">
            <v>8.9161213984804463E-2</v>
          </cell>
        </row>
        <row r="58">
          <cell r="B58">
            <v>-580.6333517771393</v>
          </cell>
          <cell r="C58">
            <v>10</v>
          </cell>
          <cell r="D58">
            <v>-409.83476958400001</v>
          </cell>
          <cell r="E58">
            <v>-730</v>
          </cell>
          <cell r="F58">
            <v>0.18121432558004619</v>
          </cell>
        </row>
        <row r="59">
          <cell r="B59">
            <v>-23.842703992687621</v>
          </cell>
          <cell r="C59">
            <v>7</v>
          </cell>
          <cell r="D59">
            <v>0</v>
          </cell>
          <cell r="E59">
            <v>-58.452382702594647</v>
          </cell>
          <cell r="F59">
            <v>0.9306550216153513</v>
          </cell>
        </row>
        <row r="60">
          <cell r="B60">
            <v>19454.218670273673</v>
          </cell>
          <cell r="C60">
            <v>10</v>
          </cell>
          <cell r="D60">
            <v>20715.747391615721</v>
          </cell>
          <cell r="E60">
            <v>17955.297624159448</v>
          </cell>
          <cell r="F60">
            <v>3.7826730993978777E-2</v>
          </cell>
        </row>
        <row r="63">
          <cell r="B63">
            <v>0.39931972270853194</v>
          </cell>
          <cell r="C63">
            <v>9</v>
          </cell>
          <cell r="D63">
            <v>0.40727461529362313</v>
          </cell>
          <cell r="E63">
            <v>0.38250000000000001</v>
          </cell>
          <cell r="F63">
            <v>1.8364210407840611E-2</v>
          </cell>
        </row>
        <row r="64">
          <cell r="B64">
            <v>0.26462229278611593</v>
          </cell>
          <cell r="C64">
            <v>8</v>
          </cell>
          <cell r="D64">
            <v>0.30592738105957196</v>
          </cell>
          <cell r="E64">
            <v>0.2331759283487537</v>
          </cell>
          <cell r="F64">
            <v>9.1806310373138897E-2</v>
          </cell>
        </row>
        <row r="65">
          <cell r="B65">
            <v>0.32910186523997498</v>
          </cell>
          <cell r="C65">
            <v>8</v>
          </cell>
          <cell r="D65">
            <v>0.34042738995771554</v>
          </cell>
          <cell r="E65">
            <v>0.3055266197224723</v>
          </cell>
          <cell r="F65">
            <v>3.2260289364867932E-2</v>
          </cell>
        </row>
        <row r="66">
          <cell r="B66">
            <v>0.29116477160772508</v>
          </cell>
          <cell r="C66">
            <v>10</v>
          </cell>
          <cell r="D66">
            <v>0.31</v>
          </cell>
          <cell r="E66">
            <v>0.26</v>
          </cell>
          <cell r="F66">
            <v>5.6399617781390431E-2</v>
          </cell>
        </row>
        <row r="67">
          <cell r="B67">
            <v>0.35990120957762545</v>
          </cell>
          <cell r="C67">
            <v>10</v>
          </cell>
          <cell r="D67">
            <v>0.4084484049132846</v>
          </cell>
          <cell r="E67">
            <v>0.31</v>
          </cell>
          <cell r="F67">
            <v>6.8895332536759349E-2</v>
          </cell>
        </row>
        <row r="68">
          <cell r="B68">
            <v>0.43150395981835182</v>
          </cell>
          <cell r="C68">
            <v>10</v>
          </cell>
          <cell r="D68">
            <v>0.47454123156328148</v>
          </cell>
          <cell r="E68">
            <v>0.40500000000000003</v>
          </cell>
          <cell r="F68">
            <v>4.1012248611271847E-2</v>
          </cell>
        </row>
        <row r="69">
          <cell r="B69">
            <v>0.25710934417648706</v>
          </cell>
          <cell r="C69">
            <v>10</v>
          </cell>
          <cell r="D69">
            <v>0.3</v>
          </cell>
          <cell r="E69">
            <v>0.22591300004017317</v>
          </cell>
          <cell r="F69">
            <v>8.6890291223600646E-2</v>
          </cell>
        </row>
        <row r="70">
          <cell r="B70">
            <v>0.3867232631343584</v>
          </cell>
          <cell r="C70">
            <v>10</v>
          </cell>
          <cell r="D70">
            <v>0.40657393658615038</v>
          </cell>
          <cell r="E70">
            <v>0.34248061523999646</v>
          </cell>
          <cell r="F70">
            <v>5.2049490756050899E-2</v>
          </cell>
        </row>
        <row r="71">
          <cell r="B71">
            <v>0.28378870528371908</v>
          </cell>
          <cell r="C71">
            <v>10</v>
          </cell>
          <cell r="D71">
            <v>0.33848362167901852</v>
          </cell>
          <cell r="E71">
            <v>0.23617980225684357</v>
          </cell>
          <cell r="F71">
            <v>0.10525954153117348</v>
          </cell>
        </row>
        <row r="72">
          <cell r="B72">
            <v>0.40675600110273841</v>
          </cell>
          <cell r="C72">
            <v>10</v>
          </cell>
          <cell r="D72">
            <v>0.43348495752622096</v>
          </cell>
          <cell r="E72">
            <v>0.38</v>
          </cell>
          <cell r="F72">
            <v>3.8346310364070366E-2</v>
          </cell>
        </row>
        <row r="73">
          <cell r="B73">
            <v>0.43815447827089332</v>
          </cell>
          <cell r="C73">
            <v>9</v>
          </cell>
          <cell r="D73">
            <v>0.44999999999999996</v>
          </cell>
          <cell r="E73">
            <v>0.41504276043634081</v>
          </cell>
          <cell r="F73">
            <v>2.7123196310848845E-2</v>
          </cell>
        </row>
        <row r="74">
          <cell r="B74">
            <v>0.2868472756635404</v>
          </cell>
          <cell r="C74">
            <v>10</v>
          </cell>
          <cell r="D74">
            <v>0.33741495640504088</v>
          </cell>
          <cell r="E74">
            <v>0.2622893923519703</v>
          </cell>
          <cell r="F74">
            <v>7.3731446701913103E-2</v>
          </cell>
        </row>
        <row r="75">
          <cell r="B75">
            <v>9.768989127210749E-2</v>
          </cell>
          <cell r="C75">
            <v>10</v>
          </cell>
          <cell r="D75">
            <v>0.10856938289069139</v>
          </cell>
          <cell r="E75">
            <v>8.4831613132168845E-2</v>
          </cell>
          <cell r="F75">
            <v>6.7526321940471312E-2</v>
          </cell>
        </row>
        <row r="76">
          <cell r="B76">
            <v>0.30579899832667196</v>
          </cell>
          <cell r="C76">
            <v>10</v>
          </cell>
          <cell r="D76">
            <v>0.31780070876087713</v>
          </cell>
          <cell r="E76">
            <v>0.29512213994606667</v>
          </cell>
          <cell r="F76">
            <v>2.0145856487725416E-2</v>
          </cell>
        </row>
        <row r="79">
          <cell r="B79">
            <v>3692.5670778670783</v>
          </cell>
          <cell r="C79">
            <v>10</v>
          </cell>
          <cell r="D79">
            <v>3906.2879296104929</v>
          </cell>
          <cell r="E79">
            <v>3150</v>
          </cell>
          <cell r="F79">
            <v>5.8762547665407637E-2</v>
          </cell>
        </row>
        <row r="80">
          <cell r="B80">
            <v>2918.8107330134144</v>
          </cell>
          <cell r="C80">
            <v>10</v>
          </cell>
          <cell r="D80">
            <v>3622.5969165884344</v>
          </cell>
          <cell r="E80">
            <v>1991.5180990730362</v>
          </cell>
          <cell r="F80">
            <v>0.16666062789457384</v>
          </cell>
        </row>
        <row r="81">
          <cell r="B81">
            <v>3983.162187110127</v>
          </cell>
          <cell r="C81">
            <v>7</v>
          </cell>
          <cell r="D81">
            <v>4811.1251702993904</v>
          </cell>
          <cell r="E81">
            <v>2650.9853349943323</v>
          </cell>
          <cell r="F81">
            <v>0.16005893569383986</v>
          </cell>
        </row>
        <row r="82">
          <cell r="B82">
            <v>1492.8316407411644</v>
          </cell>
          <cell r="C82">
            <v>10</v>
          </cell>
          <cell r="D82">
            <v>1669.3284381374531</v>
          </cell>
          <cell r="E82">
            <v>1389.3743747711285</v>
          </cell>
          <cell r="F82">
            <v>6.4205402364780007E-2</v>
          </cell>
        </row>
        <row r="83">
          <cell r="B83">
            <v>840.87388612897007</v>
          </cell>
          <cell r="C83">
            <v>10</v>
          </cell>
          <cell r="D83">
            <v>955.03583490704978</v>
          </cell>
          <cell r="E83">
            <v>693.03983128786672</v>
          </cell>
          <cell r="F83">
            <v>9.9133667257394156E-2</v>
          </cell>
        </row>
        <row r="84">
          <cell r="B84">
            <v>339.65933774931557</v>
          </cell>
          <cell r="C84">
            <v>10</v>
          </cell>
          <cell r="D84">
            <v>400</v>
          </cell>
          <cell r="E84">
            <v>241.74921845732592</v>
          </cell>
          <cell r="F84">
            <v>0.14104082206748134</v>
          </cell>
        </row>
        <row r="85">
          <cell r="B85">
            <v>8831.3865737337637</v>
          </cell>
          <cell r="C85">
            <v>11</v>
          </cell>
          <cell r="D85">
            <v>10119.738032748995</v>
          </cell>
          <cell r="E85">
            <v>7710.2342204621273</v>
          </cell>
          <cell r="F85">
            <v>7.4559172180441197E-2</v>
          </cell>
        </row>
        <row r="88">
          <cell r="B88">
            <v>6378.047456674748</v>
          </cell>
          <cell r="C88">
            <v>9</v>
          </cell>
          <cell r="D88">
            <v>7755.9102296122865</v>
          </cell>
          <cell r="E88">
            <v>5353.2089376072181</v>
          </cell>
          <cell r="F88">
            <v>0.14108858083136899</v>
          </cell>
        </row>
        <row r="89">
          <cell r="B89">
            <v>0.57433062111267941</v>
          </cell>
          <cell r="C89">
            <v>8</v>
          </cell>
          <cell r="D89">
            <v>0.7</v>
          </cell>
          <cell r="E89">
            <v>0.5</v>
          </cell>
          <cell r="F89">
            <v>0.15057649759600497</v>
          </cell>
        </row>
        <row r="90">
          <cell r="B90">
            <v>27906.595109404956</v>
          </cell>
          <cell r="C90">
            <v>10</v>
          </cell>
          <cell r="D90">
            <v>32895.124275709219</v>
          </cell>
          <cell r="E90">
            <v>18870.104810415702</v>
          </cell>
          <cell r="F90">
            <v>0.16300318080769371</v>
          </cell>
        </row>
        <row r="93">
          <cell r="B93">
            <v>5839.4224779340611</v>
          </cell>
          <cell r="C93">
            <v>6</v>
          </cell>
          <cell r="D93">
            <v>6077.4085475249985</v>
          </cell>
          <cell r="E93">
            <v>5676.66</v>
          </cell>
          <cell r="F93">
            <v>2.8006618923591173E-2</v>
          </cell>
        </row>
        <row r="94">
          <cell r="B94">
            <v>300</v>
          </cell>
          <cell r="C94">
            <v>2</v>
          </cell>
          <cell r="D94">
            <v>400</v>
          </cell>
          <cell r="E94">
            <v>200</v>
          </cell>
          <cell r="F94">
            <v>0.33333333333333331</v>
          </cell>
        </row>
        <row r="95">
          <cell r="B95">
            <v>1631.7183788453908</v>
          </cell>
          <cell r="C95">
            <v>5</v>
          </cell>
          <cell r="D95">
            <v>1702.2089405868765</v>
          </cell>
          <cell r="E95">
            <v>1570.5290492472557</v>
          </cell>
          <cell r="F95">
            <v>2.7406399722781572E-2</v>
          </cell>
        </row>
        <row r="96">
          <cell r="B96">
            <v>566.87039377249062</v>
          </cell>
          <cell r="C96">
            <v>5</v>
          </cell>
          <cell r="D96">
            <v>665.69353844020463</v>
          </cell>
          <cell r="E96">
            <v>501.04519888532241</v>
          </cell>
          <cell r="F96">
            <v>9.8380078569212798E-2</v>
          </cell>
        </row>
        <row r="99">
          <cell r="B99">
            <v>9204.7152067801326</v>
          </cell>
          <cell r="C99">
            <v>10</v>
          </cell>
          <cell r="D99">
            <v>10712.028508047737</v>
          </cell>
          <cell r="E99">
            <v>1743</v>
          </cell>
          <cell r="F99">
            <v>0.27398069667911457</v>
          </cell>
        </row>
        <row r="100">
          <cell r="B100">
            <v>9502.5251005641258</v>
          </cell>
          <cell r="C100">
            <v>11</v>
          </cell>
          <cell r="D100">
            <v>10514.696805849791</v>
          </cell>
          <cell r="E100">
            <v>8301.9848255105207</v>
          </cell>
          <cell r="F100">
            <v>6.5785994196750144E-2</v>
          </cell>
        </row>
        <row r="101">
          <cell r="B101">
            <v>4287.2868965293328</v>
          </cell>
          <cell r="C101">
            <v>10</v>
          </cell>
          <cell r="D101">
            <v>5069.5929175447873</v>
          </cell>
          <cell r="E101">
            <v>2999.0923729180568</v>
          </cell>
          <cell r="F101">
            <v>0.15916712419414553</v>
          </cell>
        </row>
        <row r="102">
          <cell r="B102">
            <v>4209.3545586594482</v>
          </cell>
          <cell r="C102">
            <v>8</v>
          </cell>
          <cell r="D102">
            <v>6793.285323720931</v>
          </cell>
          <cell r="E102">
            <v>2931.4622476215736</v>
          </cell>
          <cell r="F102">
            <v>0.28133193195753986</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ow r="2">
          <cell r="X2" t="str">
            <v>Q1</v>
          </cell>
        </row>
        <row r="3">
          <cell r="Y3">
            <v>2014</v>
          </cell>
          <cell r="Z3">
            <v>2015</v>
          </cell>
          <cell r="AA3">
            <v>2016</v>
          </cell>
          <cell r="AB3">
            <v>2017</v>
          </cell>
          <cell r="AC3">
            <v>2018</v>
          </cell>
        </row>
      </sheetData>
      <sheetData sheetId="89" refreshError="1"/>
      <sheetData sheetId="90" refreshError="1"/>
      <sheetData sheetId="91" refreshError="1"/>
      <sheetData sheetId="92" refreshError="1"/>
      <sheetData sheetId="93" refreshError="1"/>
      <sheetData sheetId="94">
        <row r="3">
          <cell r="B3" t="str">
            <v>DE</v>
          </cell>
        </row>
        <row r="4">
          <cell r="B4" t="str">
            <v>Mobile Service revs</v>
          </cell>
        </row>
        <row r="5">
          <cell r="B5" t="str">
            <v>Mobile Contract Net Adds Germany ['000]</v>
          </cell>
        </row>
        <row r="7">
          <cell r="B7" t="str">
            <v>PSTN Line Losses ['000]</v>
          </cell>
        </row>
        <row r="8">
          <cell r="B8" t="str">
            <v>DSL retail Net Adds ['000]</v>
          </cell>
        </row>
        <row r="9">
          <cell r="B9" t="str">
            <v>Broadband Net Adds total market ['000]</v>
          </cell>
        </row>
        <row r="11">
          <cell r="B11" t="str">
            <v>TV Customer</v>
          </cell>
        </row>
        <row r="20">
          <cell r="B20" t="str">
            <v>FX-Rate: 1 Euro for ...</v>
          </cell>
        </row>
        <row r="21">
          <cell r="B21" t="str">
            <v>EU</v>
          </cell>
        </row>
        <row r="22">
          <cell r="B22" t="str">
            <v>Netherland</v>
          </cell>
        </row>
        <row r="23">
          <cell r="B23" t="str">
            <v>Poland</v>
          </cell>
        </row>
        <row r="24">
          <cell r="B24" t="str">
            <v>Czechs</v>
          </cell>
        </row>
        <row r="25">
          <cell r="B25" t="str">
            <v>Austria</v>
          </cell>
        </row>
        <row r="26">
          <cell r="B26" t="str">
            <v>Greece</v>
          </cell>
        </row>
        <row r="27">
          <cell r="B27" t="str">
            <v>Hungary</v>
          </cell>
        </row>
        <row r="28">
          <cell r="B28" t="str">
            <v>Slovakia</v>
          </cell>
        </row>
        <row r="29">
          <cell r="B29" t="str">
            <v>Croatia</v>
          </cell>
        </row>
        <row r="30">
          <cell r="B30" t="str">
            <v>Romania</v>
          </cell>
        </row>
        <row r="31">
          <cell r="B31" t="str">
            <v>T-Systems</v>
          </cell>
        </row>
        <row r="32">
          <cell r="B32" t="str">
            <v>GHS</v>
          </cell>
        </row>
        <row r="33">
          <cell r="B33" t="str">
            <v>Reconciliation</v>
          </cell>
        </row>
        <row r="34">
          <cell r="B34" t="str">
            <v>Group revenues</v>
          </cell>
        </row>
        <row r="36">
          <cell r="B36" t="str">
            <v>Net Revenues</v>
          </cell>
        </row>
        <row r="37">
          <cell r="B37" t="str">
            <v>DE</v>
          </cell>
        </row>
        <row r="38">
          <cell r="B38" t="str">
            <v>USA</v>
          </cell>
        </row>
        <row r="39">
          <cell r="B39" t="str">
            <v>EU</v>
          </cell>
        </row>
        <row r="40">
          <cell r="B40" t="str">
            <v>T-Systems</v>
          </cell>
        </row>
        <row r="41">
          <cell r="B41" t="str">
            <v>GHS</v>
          </cell>
        </row>
        <row r="43">
          <cell r="B43" t="str">
            <v>Adj. EBITDA</v>
          </cell>
        </row>
        <row r="44">
          <cell r="B44" t="str">
            <v>DE</v>
          </cell>
        </row>
        <row r="45">
          <cell r="B45" t="str">
            <v>USA</v>
          </cell>
        </row>
        <row r="46">
          <cell r="B46" t="str">
            <v xml:space="preserve">     USA $</v>
          </cell>
        </row>
        <row r="47">
          <cell r="B47" t="str">
            <v>EU</v>
          </cell>
        </row>
        <row r="48">
          <cell r="B48" t="str">
            <v>Netherland</v>
          </cell>
        </row>
        <row r="49">
          <cell r="B49" t="str">
            <v>Poland</v>
          </cell>
        </row>
        <row r="50">
          <cell r="B50" t="str">
            <v>Czechs</v>
          </cell>
        </row>
        <row r="51">
          <cell r="B51" t="str">
            <v>Austria</v>
          </cell>
        </row>
        <row r="52">
          <cell r="B52" t="str">
            <v>Greece</v>
          </cell>
        </row>
        <row r="53">
          <cell r="B53" t="str">
            <v>Hungary</v>
          </cell>
        </row>
        <row r="54">
          <cell r="B54" t="str">
            <v>Slovakia</v>
          </cell>
        </row>
        <row r="55">
          <cell r="B55" t="str">
            <v>Croatia</v>
          </cell>
        </row>
        <row r="56">
          <cell r="B56" t="str">
            <v>Romania</v>
          </cell>
        </row>
        <row r="57">
          <cell r="B57" t="str">
            <v>T-Systems</v>
          </cell>
        </row>
        <row r="58">
          <cell r="B58" t="str">
            <v>GHS</v>
          </cell>
        </row>
        <row r="59">
          <cell r="B59" t="str">
            <v>Reconciliation</v>
          </cell>
        </row>
        <row r="60">
          <cell r="B60" t="str">
            <v>Adj. Group EBITDA</v>
          </cell>
        </row>
        <row r="62">
          <cell r="B62" t="str">
            <v>Adj. EBITDA-Margin</v>
          </cell>
        </row>
        <row r="63">
          <cell r="B63" t="str">
            <v>DE</v>
          </cell>
        </row>
        <row r="64">
          <cell r="B64" t="str">
            <v>USA</v>
          </cell>
        </row>
        <row r="65">
          <cell r="B65" t="str">
            <v>EU</v>
          </cell>
        </row>
        <row r="66">
          <cell r="B66" t="str">
            <v>Netherland</v>
          </cell>
        </row>
        <row r="67">
          <cell r="B67" t="str">
            <v>Poland</v>
          </cell>
        </row>
        <row r="68">
          <cell r="B68" t="str">
            <v>Czechs</v>
          </cell>
        </row>
        <row r="69">
          <cell r="B69" t="str">
            <v>Austria</v>
          </cell>
        </row>
        <row r="70">
          <cell r="B70" t="str">
            <v>Greece</v>
          </cell>
        </row>
        <row r="71">
          <cell r="B71" t="str">
            <v>Hungary</v>
          </cell>
        </row>
        <row r="72">
          <cell r="B72" t="str">
            <v>Slovakia</v>
          </cell>
        </row>
        <row r="73">
          <cell r="B73" t="str">
            <v>Croatia</v>
          </cell>
        </row>
        <row r="74">
          <cell r="B74" t="str">
            <v>Romania</v>
          </cell>
        </row>
        <row r="75">
          <cell r="B75" t="str">
            <v>T-Systems</v>
          </cell>
        </row>
        <row r="76">
          <cell r="B76" t="str">
            <v>Adj. Group EBITDA-Margin</v>
          </cell>
        </row>
        <row r="78">
          <cell r="B78" t="str">
            <v>Cash Capex</v>
          </cell>
        </row>
        <row r="79">
          <cell r="B79" t="str">
            <v>DE</v>
          </cell>
        </row>
        <row r="80">
          <cell r="B80" t="str">
            <v>USA</v>
          </cell>
        </row>
        <row r="81">
          <cell r="B81" t="str">
            <v xml:space="preserve">     USA $</v>
          </cell>
        </row>
        <row r="82">
          <cell r="B82" t="str">
            <v>EU</v>
          </cell>
        </row>
        <row r="83">
          <cell r="B83" t="str">
            <v>T-Systems</v>
          </cell>
        </row>
        <row r="84">
          <cell r="B84" t="str">
            <v>GHS</v>
          </cell>
        </row>
        <row r="85">
          <cell r="B85" t="str">
            <v>Group Cash Capex</v>
          </cell>
        </row>
        <row r="88">
          <cell r="B88" t="str">
            <v>FCF before div.</v>
          </cell>
        </row>
        <row r="89">
          <cell r="B89" t="str">
            <v>Dividend per Share €</v>
          </cell>
        </row>
        <row r="90">
          <cell r="B90" t="str">
            <v>Net Financial Debt</v>
          </cell>
        </row>
        <row r="92">
          <cell r="B92" t="str">
            <v>UK JV Everything Everywhere (GBP, 100%)</v>
          </cell>
        </row>
        <row r="95">
          <cell r="B95" t="str">
            <v>EBITDA (biannual reporting: H1/H2)</v>
          </cell>
        </row>
        <row r="96">
          <cell r="B96" t="str">
            <v>Cash Capex (biannual reporting: H1/H2)</v>
          </cell>
        </row>
        <row r="99">
          <cell r="B99" t="str">
            <v>Adj. D&amp;A</v>
          </cell>
        </row>
        <row r="100">
          <cell r="B100" t="str">
            <v>Adj. Group EBIT</v>
          </cell>
        </row>
        <row r="101">
          <cell r="B101" t="str">
            <v>Adj. Net income</v>
          </cell>
        </row>
        <row r="102">
          <cell r="B102" t="str">
            <v>Net Income (reported)</v>
          </cell>
        </row>
      </sheetData>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alf yrs"/>
      <sheetName val="Financials"/>
      <sheetName val="Cable"/>
      <sheetName val="Corp"/>
      <sheetName val="Rev&amp;CoGS"/>
      <sheetName val="Costs"/>
      <sheetName val="Bal Sheet"/>
      <sheetName val="DCF"/>
      <sheetName val="Tables"/>
      <sheetName val="UPDATE"/>
      <sheetName val="Template"/>
      <sheetName val="Macro1"/>
      <sheetName val="Vod-ATI"/>
      <sheetName val="VodUK"/>
      <sheetName val="BT"/>
      <sheetName val="TD"/>
      <sheetName val="KPN"/>
      <sheetName val="PT"/>
      <sheetName val="TI"/>
      <sheetName val="TI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UPDATE"/>
      <sheetName val="New Entrants Share Fixed"/>
      <sheetName val="New v Old"/>
      <sheetName val="Charts"/>
      <sheetName val="Subscriber forecasts"/>
      <sheetName val="Charts (2) D"/>
      <sheetName val="D2 DCF"/>
      <sheetName val="D2 Valn"/>
      <sheetName val="D2 Output"/>
      <sheetName val="WACC"/>
      <sheetName val="sum of parts"/>
      <sheetName val="Half year"/>
      <sheetName val="consolidation"/>
      <sheetName val="Autocom"/>
      <sheetName val="Arcor"/>
      <sheetName val="German Market Shares Fixed"/>
      <sheetName val="Rev&amp;CoGS"/>
      <sheetName val="Austria"/>
      <sheetName val="EBU"/>
      <sheetName val="CBU"/>
      <sheetName val="Mobile model"/>
      <sheetName val="Divisions"/>
      <sheetName val="Orange France"/>
      <sheetName val="TIM Italy"/>
      <sheetName val="Sp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Quicklinks"/>
      <sheetName val="Summary"/>
      <sheetName val="Summary (Alt1)"/>
      <sheetName val="Summary (Alt2)"/>
      <sheetName val="Q Cockpit"/>
      <sheetName val="FY Cockpit"/>
      <sheetName val="FY+1 Cockpit"/>
      <sheetName val="Summary Short"/>
      <sheetName val="Gaphic Overview CY to CY+4 "/>
      <sheetName val="Gaphic Overview Qs"/>
      <sheetName val="Recom. Share"/>
      <sheetName val="Recom. Sector"/>
      <sheetName val="Overview Qs"/>
      <sheetName val="Overview vs Planung Ys"/>
      <sheetName val="Overview vs Planung Qs"/>
      <sheetName val="Outlyer vs Current Q"/>
      <sheetName val="Outlyer vs Con CY"/>
      <sheetName val="Outlyer vs Con CY+1"/>
      <sheetName val="Outlyer vs Act Current Q"/>
      <sheetName val="Outlyer vs Act CY"/>
      <sheetName val="Outlyer vs Act CY+1"/>
      <sheetName val="Q1 Estimates"/>
      <sheetName val="Q2 Estimates"/>
      <sheetName val="Q3 Estimates"/>
      <sheetName val="Q4 Estimates"/>
      <sheetName val="CY Estimates"/>
      <sheetName val="CY+1 Estimates"/>
      <sheetName val="CY+2 Estimates"/>
      <sheetName val="CY+3 Estimates"/>
      <sheetName val="CY+4 Estimates"/>
      <sheetName val="Barclays"/>
      <sheetName val="Berenberg"/>
      <sheetName val="BoA"/>
      <sheetName val="Cheuvreux"/>
      <sheetName val="Citi"/>
      <sheetName val="CS"/>
      <sheetName val="Commerzbank"/>
      <sheetName val="Deutsche"/>
      <sheetName val="Exane"/>
      <sheetName val="Execution"/>
      <sheetName val="GS"/>
      <sheetName val="HSBC"/>
      <sheetName val="Jeffries"/>
      <sheetName val="JPM"/>
      <sheetName val="Kepler"/>
      <sheetName val="LBBW"/>
      <sheetName val="Macquarie"/>
      <sheetName val="Morgan Stanley"/>
      <sheetName val="Newstreet"/>
      <sheetName val="Nomura"/>
      <sheetName val="RBC"/>
      <sheetName val="Sanford Bernstein"/>
      <sheetName val="SG"/>
      <sheetName val="UBS"/>
      <sheetName val="Non-Core"/>
      <sheetName val="Outlyer Analysis"/>
      <sheetName val="Group"/>
      <sheetName val="Rev.."/>
      <sheetName val="EBITDA.."/>
      <sheetName val="FCF.."/>
      <sheetName val="Capex.."/>
      <sheetName val="DPS"/>
      <sheetName val="DE"/>
      <sheetName val="Rev"/>
      <sheetName val=" EBITDA"/>
      <sheetName val="Capex"/>
      <sheetName val="USA"/>
      <sheetName val="Rev."/>
      <sheetName val="EBITDA."/>
      <sheetName val="Capex."/>
      <sheetName val="EU"/>
      <sheetName val="Rev,"/>
      <sheetName val="EBITDA,"/>
      <sheetName val="Capex,"/>
      <sheetName val="TSI"/>
      <sheetName val="Rev-"/>
      <sheetName val="EBITDA-"/>
      <sheetName val="Capex-"/>
      <sheetName val="Input Reuters"/>
      <sheetName val="Input IBES"/>
      <sheetName val="US-Consensus"/>
      <sheetName val="DT WACCs"/>
      <sheetName val="Bandbreiten"/>
      <sheetName val="Bandbreitencharts"/>
      <sheetName val="IBES + Reuters"/>
      <sheetName val="Recommendations"/>
      <sheetName val="Diagramme Input"/>
      <sheetName val="Input Actuals"/>
      <sheetName val="Actuals Delta abs"/>
      <sheetName val="Actual Delta rel"/>
      <sheetName val="Current Actuals"/>
      <sheetName val="Current Actuals %"/>
      <sheetName val="Configurated Planning view"/>
      <sheetName val="Planing Delta abs"/>
      <sheetName val="Planing Delta rel"/>
      <sheetName val="Planung Input"/>
      <sheetName val="Guidance Impact - Overview"/>
      <sheetName val="Guidance Impact - CQ"/>
      <sheetName val="Guidance Impact - CY"/>
      <sheetName val="External pre Guidance -Overview"/>
      <sheetName val="External pre Guidance - CQ"/>
      <sheetName val="External pre Guidance - CY"/>
      <sheetName val="External last Q"/>
      <sheetName val="Summary Estim. Update"/>
      <sheetName val="Delta annual Overview"/>
      <sheetName val="Delta quarterly Overview"/>
      <sheetName val="New Estimates (prepared)"/>
      <sheetName val="Old Estimates (prepared)"/>
      <sheetName val="New Estimates (raw)"/>
      <sheetName val="Old Estimates (raw)"/>
      <sheetName val="Cover"/>
      <sheetName val="Guidance Monitor"/>
      <sheetName val="Valutation"/>
      <sheetName val="Reporting Season Calendar"/>
      <sheetName val="Rev Ys"/>
      <sheetName val="Rev Qs"/>
      <sheetName val="EBITDA Ys"/>
      <sheetName val="EBITDA Qs"/>
      <sheetName val="FCF Ys"/>
      <sheetName val="FCF Qs"/>
      <sheetName val="Net Income Qs"/>
      <sheetName val="Net Income Ys"/>
      <sheetName val="Capex Ys"/>
      <sheetName val="Cash Capex Qs"/>
      <sheetName val="Net Debt Ys"/>
      <sheetName val="Net Debt Qs"/>
      <sheetName val="Input Actuals (extern)"/>
    </sheetNames>
    <sheetDataSet>
      <sheetData sheetId="0">
        <row r="43">
          <cell r="A43" t="str">
            <v>iPF '11</v>
          </cell>
        </row>
        <row r="44">
          <cell r="A44" t="str">
            <v>FC 2+10</v>
          </cell>
        </row>
        <row r="45">
          <cell r="A45" t="str">
            <v>FC 5+7</v>
          </cell>
        </row>
        <row r="46">
          <cell r="A46" t="str">
            <v>iPF '12</v>
          </cell>
        </row>
        <row r="47">
          <cell r="A47" t="str">
            <v>FC 8+4</v>
          </cell>
        </row>
        <row r="48">
          <cell r="A48" t="str">
            <v>Act</v>
          </cell>
        </row>
        <row r="51">
          <cell r="A51" t="str">
            <v>iPF '11</v>
          </cell>
        </row>
        <row r="52">
          <cell r="A52" t="str">
            <v>iPF '12</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25"/>
  </sheetPr>
  <dimension ref="A1:CG532"/>
  <sheetViews>
    <sheetView tabSelected="1" view="pageBreakPreview" zoomScale="70" zoomScaleNormal="85" zoomScaleSheetLayoutView="70" workbookViewId="0">
      <pane xSplit="1" ySplit="13" topLeftCell="G14" activePane="bottomRight" state="frozen"/>
      <selection activeCell="K25" sqref="K25:O25"/>
      <selection pane="topRight" activeCell="K25" sqref="K25:O25"/>
      <selection pane="bottomLeft" activeCell="K25" sqref="K25:O25"/>
      <selection pane="bottomRight" activeCell="I22" sqref="I22"/>
    </sheetView>
  </sheetViews>
  <sheetFormatPr baseColWidth="10" defaultColWidth="9.140625" defaultRowHeight="16.5" outlineLevelCol="1"/>
  <cols>
    <col min="1" max="1" width="37.42578125" style="169" customWidth="1"/>
    <col min="2" max="2" width="9.42578125" style="165" hidden="1" customWidth="1" outlineLevel="1"/>
    <col min="3" max="3" width="4" style="166" hidden="1" customWidth="1" outlineLevel="1"/>
    <col min="4" max="5" width="8.5703125" style="106" hidden="1" customWidth="1" outlineLevel="1"/>
    <col min="6" max="6" width="8.7109375" style="167" hidden="1" customWidth="1" outlineLevel="1"/>
    <col min="7" max="7" width="10.5703125" style="170" customWidth="1" collapsed="1"/>
    <col min="8" max="8" width="4.7109375" style="166" customWidth="1"/>
    <col min="9" max="10" width="8.5703125" style="106" customWidth="1"/>
    <col min="11" max="11" width="8.7109375" style="167" customWidth="1"/>
    <col min="12" max="12" width="9.42578125" style="171" customWidth="1"/>
    <col min="13" max="13" width="4" style="166" customWidth="1"/>
    <col min="14" max="15" width="8.5703125" style="106" customWidth="1"/>
    <col min="16" max="16" width="7.7109375" style="167" customWidth="1"/>
    <col min="17" max="17" width="9.42578125" style="171" customWidth="1"/>
    <col min="18" max="18" width="4" style="166" customWidth="1"/>
    <col min="19" max="20" width="8.5703125" style="106" customWidth="1"/>
    <col min="21" max="21" width="8.42578125" style="167" customWidth="1"/>
    <col min="22" max="22" width="9.42578125" style="171" customWidth="1"/>
    <col min="23" max="23" width="4" style="166" customWidth="1"/>
    <col min="24" max="25" width="8.5703125" style="106" customWidth="1"/>
    <col min="26" max="26" width="9.140625" style="167" customWidth="1"/>
    <col min="27" max="27" width="9.42578125" style="171" customWidth="1"/>
    <col min="28" max="28" width="4" style="166" customWidth="1"/>
    <col min="29" max="30" width="8.5703125" style="106" customWidth="1"/>
    <col min="31" max="31" width="7.140625" style="167" customWidth="1"/>
    <col min="32" max="32" width="7.85546875" style="168" hidden="1" customWidth="1"/>
    <col min="33" max="33" width="37.42578125" style="169" customWidth="1"/>
    <col min="34" max="85" width="9.140625" style="9" customWidth="1"/>
    <col min="86" max="16384" width="9.140625" style="106"/>
  </cols>
  <sheetData>
    <row r="1" spans="1:85" s="9" customFormat="1" ht="18" hidden="1" thickTop="1" thickBot="1">
      <c r="A1" s="1"/>
      <c r="B1" s="2" t="str">
        <f>B13&amp;"-1"</f>
        <v>Q1-1</v>
      </c>
      <c r="C1" s="3" t="str">
        <f>B13&amp;"-2"</f>
        <v>Q1-2</v>
      </c>
      <c r="D1" s="4" t="str">
        <f>B13&amp;"-3"</f>
        <v>Q1-3</v>
      </c>
      <c r="E1" s="4" t="str">
        <f>B13&amp;"-4"</f>
        <v>Q1-4</v>
      </c>
      <c r="F1" s="5" t="str">
        <f>B13&amp;"-5"</f>
        <v>Q1-5</v>
      </c>
      <c r="G1" s="6"/>
      <c r="H1" s="3"/>
      <c r="I1" s="4"/>
      <c r="J1" s="4"/>
      <c r="K1" s="5"/>
      <c r="L1" s="6"/>
      <c r="M1" s="3"/>
      <c r="N1" s="4"/>
      <c r="O1" s="4"/>
      <c r="P1" s="5"/>
      <c r="Q1" s="6"/>
      <c r="R1" s="3"/>
      <c r="S1" s="4"/>
      <c r="T1" s="4"/>
      <c r="U1" s="5"/>
      <c r="V1" s="6"/>
      <c r="W1" s="3"/>
      <c r="X1" s="4"/>
      <c r="Y1" s="4"/>
      <c r="Z1" s="5"/>
      <c r="AA1" s="6"/>
      <c r="AB1" s="3"/>
      <c r="AC1" s="4"/>
      <c r="AD1" s="4"/>
      <c r="AE1" s="5"/>
      <c r="AF1" s="7"/>
      <c r="AG1" s="8"/>
    </row>
    <row r="2" spans="1:85" ht="39" customHeight="1">
      <c r="A2" s="9"/>
      <c r="B2" s="145"/>
      <c r="C2" s="146"/>
      <c r="D2" s="9"/>
      <c r="E2" s="9"/>
      <c r="F2" s="133"/>
      <c r="G2" s="145"/>
      <c r="H2" s="146"/>
      <c r="I2" s="9"/>
      <c r="J2" s="9"/>
      <c r="K2" s="133"/>
      <c r="L2" s="145"/>
      <c r="M2" s="146"/>
      <c r="N2" s="9"/>
      <c r="O2" s="9"/>
      <c r="P2" s="133"/>
      <c r="Q2" s="145"/>
      <c r="R2" s="146"/>
      <c r="S2" s="9"/>
      <c r="T2" s="9"/>
      <c r="U2" s="133"/>
      <c r="V2" s="145"/>
      <c r="W2" s="146"/>
      <c r="X2" s="9"/>
      <c r="Y2" s="9"/>
      <c r="Z2" s="133"/>
      <c r="AA2" s="145"/>
      <c r="AB2" s="146"/>
      <c r="AC2" s="9"/>
      <c r="AD2" s="9"/>
      <c r="AE2" s="133"/>
      <c r="AF2" s="133"/>
      <c r="AG2" s="9"/>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row>
    <row r="3" spans="1:85">
      <c r="A3" s="172" t="s">
        <v>73</v>
      </c>
      <c r="B3" s="145"/>
      <c r="C3" s="146"/>
      <c r="D3" s="9"/>
      <c r="E3" s="9"/>
      <c r="F3" s="133"/>
      <c r="G3" s="145"/>
      <c r="H3" s="146"/>
      <c r="I3" s="9"/>
      <c r="J3" s="9"/>
      <c r="K3" s="133"/>
      <c r="L3" s="145"/>
      <c r="M3" s="146"/>
      <c r="N3" s="9"/>
      <c r="O3" s="9"/>
      <c r="P3" s="133"/>
      <c r="Q3" s="145"/>
      <c r="R3" s="146"/>
      <c r="S3" s="9"/>
      <c r="T3" s="9"/>
      <c r="U3" s="133"/>
      <c r="V3" s="145"/>
      <c r="W3" s="146"/>
      <c r="X3" s="9"/>
      <c r="Y3" s="9"/>
      <c r="Z3" s="133"/>
      <c r="AA3" s="145"/>
      <c r="AB3" s="146"/>
      <c r="AC3" s="9"/>
      <c r="AD3" s="9"/>
      <c r="AE3" s="133"/>
      <c r="AF3" s="133"/>
      <c r="AG3" s="172"/>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row>
    <row r="4" spans="1:85">
      <c r="A4" s="173" t="s">
        <v>74</v>
      </c>
      <c r="B4" s="145"/>
      <c r="C4" s="146"/>
      <c r="D4" s="9"/>
      <c r="E4" s="9"/>
      <c r="F4" s="133"/>
      <c r="G4" s="145"/>
      <c r="H4" s="146"/>
      <c r="I4" s="9"/>
      <c r="J4" s="9"/>
      <c r="K4" s="133"/>
      <c r="L4" s="145"/>
      <c r="M4" s="146"/>
      <c r="N4" s="9"/>
      <c r="O4" s="9"/>
      <c r="P4" s="133"/>
      <c r="Q4" s="145"/>
      <c r="R4" s="146"/>
      <c r="S4" s="9"/>
      <c r="T4" s="9"/>
      <c r="U4" s="133"/>
      <c r="V4" s="145"/>
      <c r="W4" s="146"/>
      <c r="X4" s="9"/>
      <c r="Y4" s="9"/>
      <c r="Z4" s="133"/>
      <c r="AA4" s="145"/>
      <c r="AB4" s="146"/>
      <c r="AC4" s="9"/>
      <c r="AD4" s="9"/>
      <c r="AE4" s="133"/>
      <c r="AF4" s="133"/>
      <c r="AG4" s="173"/>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row>
    <row r="5" spans="1:85">
      <c r="A5" s="173" t="s">
        <v>75</v>
      </c>
      <c r="B5" s="145"/>
      <c r="C5" s="146"/>
      <c r="D5" s="9"/>
      <c r="E5" s="9"/>
      <c r="F5" s="133"/>
      <c r="G5" s="145"/>
      <c r="H5" s="146"/>
      <c r="I5" s="9"/>
      <c r="J5" s="9"/>
      <c r="K5" s="133"/>
      <c r="L5" s="145"/>
      <c r="M5" s="146"/>
      <c r="N5" s="9"/>
      <c r="O5" s="9"/>
      <c r="P5" s="133"/>
      <c r="Q5" s="145"/>
      <c r="R5" s="146"/>
      <c r="S5" s="9"/>
      <c r="T5" s="9"/>
      <c r="U5" s="133"/>
      <c r="V5" s="145"/>
      <c r="W5" s="146"/>
      <c r="X5" s="9"/>
      <c r="Y5" s="9"/>
      <c r="Z5" s="133"/>
      <c r="AA5" s="145"/>
      <c r="AB5" s="146"/>
      <c r="AC5" s="9"/>
      <c r="AD5" s="9"/>
      <c r="AE5" s="133"/>
      <c r="AF5" s="133"/>
      <c r="AG5" s="173"/>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row>
    <row r="6" spans="1:85">
      <c r="A6" s="174"/>
      <c r="B6" s="145"/>
      <c r="C6" s="146"/>
      <c r="D6" s="9"/>
      <c r="E6" s="9"/>
      <c r="F6" s="133"/>
      <c r="G6" s="145"/>
      <c r="H6" s="146"/>
      <c r="I6" s="9"/>
      <c r="J6" s="9"/>
      <c r="K6" s="133"/>
      <c r="L6" s="145"/>
      <c r="M6" s="146"/>
      <c r="N6" s="9"/>
      <c r="O6" s="9"/>
      <c r="P6" s="133"/>
      <c r="Q6" s="145"/>
      <c r="R6" s="146"/>
      <c r="S6" s="9"/>
      <c r="T6" s="9"/>
      <c r="U6" s="133"/>
      <c r="V6" s="145"/>
      <c r="W6" s="146"/>
      <c r="X6" s="9"/>
      <c r="Y6" s="9"/>
      <c r="Z6" s="133"/>
      <c r="AA6" s="145"/>
      <c r="AB6" s="146"/>
      <c r="AC6" s="9"/>
      <c r="AD6" s="9"/>
      <c r="AE6" s="133"/>
      <c r="AF6" s="133"/>
      <c r="AG6" s="174"/>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row>
    <row r="7" spans="1:85">
      <c r="A7" s="174"/>
      <c r="B7" s="145"/>
      <c r="C7" s="146"/>
      <c r="D7" s="9"/>
      <c r="E7" s="9"/>
      <c r="F7" s="133"/>
      <c r="G7" s="145"/>
      <c r="H7" s="146"/>
      <c r="I7" s="9"/>
      <c r="J7" s="9"/>
      <c r="K7" s="133"/>
      <c r="L7" s="145"/>
      <c r="M7" s="146"/>
      <c r="N7" s="9"/>
      <c r="O7" s="9"/>
      <c r="P7" s="133"/>
      <c r="Q7" s="145"/>
      <c r="R7" s="146"/>
      <c r="S7" s="9"/>
      <c r="T7" s="9"/>
      <c r="U7" s="133"/>
      <c r="V7" s="145"/>
      <c r="W7" s="146"/>
      <c r="X7" s="9"/>
      <c r="Y7" s="9"/>
      <c r="Z7" s="133"/>
      <c r="AA7" s="145"/>
      <c r="AB7" s="146"/>
      <c r="AC7" s="9"/>
      <c r="AD7" s="9"/>
      <c r="AE7" s="133"/>
      <c r="AF7" s="133"/>
      <c r="AG7" s="174"/>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row>
    <row r="8" spans="1:85">
      <c r="A8" s="172" t="s">
        <v>76</v>
      </c>
      <c r="B8" s="145"/>
      <c r="C8" s="146"/>
      <c r="D8" s="9"/>
      <c r="E8" s="9"/>
      <c r="F8" s="133"/>
      <c r="G8" s="145"/>
      <c r="H8" s="146"/>
      <c r="I8" s="9"/>
      <c r="J8" s="9"/>
      <c r="K8" s="133"/>
      <c r="L8" s="145"/>
      <c r="M8" s="146"/>
      <c r="N8" s="9"/>
      <c r="O8" s="9"/>
      <c r="P8" s="133"/>
      <c r="Q8" s="145"/>
      <c r="R8" s="146"/>
      <c r="S8" s="9"/>
      <c r="T8" s="9"/>
      <c r="U8" s="133"/>
      <c r="V8" s="145"/>
      <c r="W8" s="146"/>
      <c r="X8" s="9"/>
      <c r="Y8" s="9"/>
      <c r="Z8" s="133"/>
      <c r="AA8" s="145"/>
      <c r="AB8" s="146"/>
      <c r="AC8" s="9"/>
      <c r="AD8" s="9"/>
      <c r="AE8" s="133"/>
      <c r="AF8" s="133"/>
      <c r="AG8" s="172"/>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row>
    <row r="9" spans="1:85">
      <c r="A9" s="174" t="s">
        <v>77</v>
      </c>
      <c r="B9" s="145"/>
      <c r="C9" s="146"/>
      <c r="D9" s="9"/>
      <c r="E9" s="9"/>
      <c r="F9" s="133"/>
      <c r="G9" s="145"/>
      <c r="H9" s="146"/>
      <c r="I9" s="9"/>
      <c r="J9" s="9"/>
      <c r="K9" s="133"/>
      <c r="L9" s="145"/>
      <c r="M9" s="146"/>
      <c r="N9" s="9"/>
      <c r="O9" s="9"/>
      <c r="P9" s="133"/>
      <c r="Q9" s="145"/>
      <c r="R9" s="146"/>
      <c r="S9" s="9"/>
      <c r="T9" s="9"/>
      <c r="U9" s="133"/>
      <c r="V9" s="145"/>
      <c r="W9" s="146"/>
      <c r="X9" s="9"/>
      <c r="Y9" s="9"/>
      <c r="Z9" s="133"/>
      <c r="AA9" s="145"/>
      <c r="AB9" s="146"/>
      <c r="AC9" s="9"/>
      <c r="AD9" s="9"/>
      <c r="AE9" s="133"/>
      <c r="AF9" s="133"/>
      <c r="AG9" s="174"/>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row>
    <row r="10" spans="1:85">
      <c r="A10" s="173" t="s">
        <v>78</v>
      </c>
      <c r="B10" s="145"/>
      <c r="C10" s="146"/>
      <c r="D10" s="9"/>
      <c r="E10" s="9"/>
      <c r="F10" s="133"/>
      <c r="G10" s="145"/>
      <c r="H10" s="146"/>
      <c r="I10" s="9"/>
      <c r="J10" s="9"/>
      <c r="K10" s="133"/>
      <c r="L10" s="145"/>
      <c r="M10" s="146"/>
      <c r="N10" s="9"/>
      <c r="O10" s="9"/>
      <c r="P10" s="133"/>
      <c r="Q10" s="145"/>
      <c r="R10" s="146"/>
      <c r="S10" s="9"/>
      <c r="T10" s="9"/>
      <c r="U10" s="133"/>
      <c r="V10" s="145"/>
      <c r="W10" s="146"/>
      <c r="X10" s="9"/>
      <c r="Y10" s="9"/>
      <c r="Z10" s="133"/>
      <c r="AA10" s="145"/>
      <c r="AB10" s="146"/>
      <c r="AC10" s="9"/>
      <c r="AD10" s="9"/>
      <c r="AE10" s="133"/>
      <c r="AF10" s="133"/>
      <c r="AG10" s="173"/>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row>
    <row r="11" spans="1:85">
      <c r="A11" s="173" t="s">
        <v>79</v>
      </c>
      <c r="B11" s="145"/>
      <c r="C11" s="146"/>
      <c r="D11" s="9"/>
      <c r="E11" s="9"/>
      <c r="F11" s="133"/>
      <c r="G11" s="145"/>
      <c r="H11" s="146"/>
      <c r="I11" s="9"/>
      <c r="J11" s="9"/>
      <c r="K11" s="133"/>
      <c r="L11" s="145"/>
      <c r="M11" s="146"/>
      <c r="N11" s="9"/>
      <c r="O11" s="9"/>
      <c r="P11" s="133"/>
      <c r="Q11" s="145"/>
      <c r="R11" s="146"/>
      <c r="S11" s="9"/>
      <c r="T11" s="9"/>
      <c r="U11" s="133"/>
      <c r="V11" s="145"/>
      <c r="W11" s="146"/>
      <c r="X11" s="9"/>
      <c r="Y11" s="9"/>
      <c r="Z11" s="133"/>
      <c r="AA11" s="145"/>
      <c r="AB11" s="146"/>
      <c r="AC11" s="9"/>
      <c r="AD11" s="9"/>
      <c r="AE11" s="133"/>
      <c r="AF11" s="133"/>
      <c r="AG11" s="9"/>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row>
    <row r="12" spans="1:85" ht="25.5" customHeight="1" thickBot="1">
      <c r="A12" s="149"/>
      <c r="B12" s="147"/>
      <c r="C12" s="148"/>
      <c r="D12" s="149"/>
      <c r="E12" s="149"/>
      <c r="F12" s="150"/>
      <c r="G12" s="147"/>
      <c r="H12" s="148"/>
      <c r="I12" s="149"/>
      <c r="J12" s="149"/>
      <c r="K12" s="150"/>
      <c r="L12" s="147"/>
      <c r="M12" s="148"/>
      <c r="N12" s="149"/>
      <c r="O12" s="149"/>
      <c r="P12" s="150"/>
      <c r="Q12" s="147"/>
      <c r="R12" s="148"/>
      <c r="S12" s="149"/>
      <c r="T12" s="149"/>
      <c r="U12" s="150"/>
      <c r="V12" s="147"/>
      <c r="W12" s="148"/>
      <c r="X12" s="149"/>
      <c r="Y12" s="149"/>
      <c r="Z12" s="150"/>
      <c r="AA12" s="147"/>
      <c r="AB12" s="148"/>
      <c r="AC12" s="149"/>
      <c r="AD12" s="149"/>
      <c r="AE12" s="150"/>
      <c r="AF12" s="150"/>
      <c r="AG12" s="149"/>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row>
    <row r="13" spans="1:85" s="18" customFormat="1" ht="82.5" customHeight="1" thickTop="1">
      <c r="A13" s="10"/>
      <c r="B13" s="11" t="str">
        <f>'[1]Diagramme Input'!X2</f>
        <v>Q1</v>
      </c>
      <c r="C13" s="12" t="s">
        <v>0</v>
      </c>
      <c r="D13" s="13" t="s">
        <v>1</v>
      </c>
      <c r="E13" s="13" t="s">
        <v>2</v>
      </c>
      <c r="F13" s="14" t="s">
        <v>3</v>
      </c>
      <c r="G13" s="11" t="str">
        <f>"FY    "&amp;'[1]Diagramme Input'!Y3-2000</f>
        <v>FY    14</v>
      </c>
      <c r="H13" s="12" t="s">
        <v>0</v>
      </c>
      <c r="I13" s="13" t="s">
        <v>1</v>
      </c>
      <c r="J13" s="13" t="s">
        <v>2</v>
      </c>
      <c r="K13" s="14" t="s">
        <v>4</v>
      </c>
      <c r="L13" s="11" t="str">
        <f>"FY    "&amp;'[1]Diagramme Input'!Z3-2000</f>
        <v>FY    15</v>
      </c>
      <c r="M13" s="12" t="s">
        <v>0</v>
      </c>
      <c r="N13" s="13" t="s">
        <v>1</v>
      </c>
      <c r="O13" s="13" t="s">
        <v>2</v>
      </c>
      <c r="P13" s="14" t="s">
        <v>4</v>
      </c>
      <c r="Q13" s="11" t="str">
        <f>"FY    "&amp;'[1]Diagramme Input'!AA3-2000</f>
        <v>FY    16</v>
      </c>
      <c r="R13" s="12" t="s">
        <v>0</v>
      </c>
      <c r="S13" s="13" t="s">
        <v>1</v>
      </c>
      <c r="T13" s="13" t="s">
        <v>2</v>
      </c>
      <c r="U13" s="14" t="s">
        <v>4</v>
      </c>
      <c r="V13" s="11" t="str">
        <f>"FY    "&amp;'[1]Diagramme Input'!AB3-2000</f>
        <v>FY    17</v>
      </c>
      <c r="W13" s="12" t="s">
        <v>0</v>
      </c>
      <c r="X13" s="13" t="s">
        <v>1</v>
      </c>
      <c r="Y13" s="13" t="s">
        <v>2</v>
      </c>
      <c r="Z13" s="14" t="s">
        <v>4</v>
      </c>
      <c r="AA13" s="11" t="str">
        <f>"FY    "&amp;'[1]Diagramme Input'!AC3-2000</f>
        <v>FY    18</v>
      </c>
      <c r="AB13" s="12" t="s">
        <v>0</v>
      </c>
      <c r="AC13" s="13" t="s">
        <v>1</v>
      </c>
      <c r="AD13" s="13" t="s">
        <v>2</v>
      </c>
      <c r="AE13" s="14" t="s">
        <v>4</v>
      </c>
      <c r="AF13" s="15" t="s">
        <v>5</v>
      </c>
      <c r="AG13" s="16"/>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row>
    <row r="14" spans="1:85" s="26" customFormat="1" ht="15">
      <c r="A14" s="19" t="str">
        <f>IF('[1]Configurated Planning view'!B3="","",'[1]Configurated Planning view'!B3)</f>
        <v>DE</v>
      </c>
      <c r="B14" s="20">
        <f>IF(HLOOKUP(B$13,'[1]Overview Qs'!$B$2:$U$106,'[1]Overview vs Planung Ys'!$AH3,0)="","",(HLOOKUP(B$13,'[1]Overview Qs'!B$2:U$106,'[1]Overview vs Planung Ys'!$AH3,0)))</f>
        <v>5480.8449461505279</v>
      </c>
      <c r="C14" s="21">
        <f>IF(HLOOKUP(C$1,'[1]Overview Qs'!$B$1:$U$106,'[1]Overview vs Planung Ys'!$AH3+1,0)="","",(HLOOKUP(C$1,'[1]Overview Qs'!B$1:U$106,'[1]Overview vs Planung Ys'!$AH3+1,0)))</f>
        <v>16</v>
      </c>
      <c r="D14" s="22">
        <f>IF(HLOOKUP(D$1,'[1]Overview Qs'!$B$1:$U$106,'[1]Overview vs Planung Ys'!$AH3+1,0)="","",(HLOOKUP(D$1,'[1]Overview Qs'!B$1:U$106,'[1]Overview vs Planung Ys'!$AH3+1,0)))</f>
        <v>5530.3170847997808</v>
      </c>
      <c r="E14" s="22">
        <f>IF(HLOOKUP(E$1,'[1]Overview Qs'!$B$1:$U$106,'[1]Overview vs Planung Ys'!$AH3+1,0)="","",(HLOOKUP(E$1,'[1]Overview Qs'!B$1:U$106,'[1]Overview vs Planung Ys'!$AH3+1,0)))</f>
        <v>5427.477709111502</v>
      </c>
      <c r="F14" s="23">
        <f>IF(HLOOKUP(F$1,'[1]Overview Qs'!$B$1:$U$106,'[1]Overview vs Planung Ys'!$AH3+1,0)="","",(HLOOKUP(F$1,'[1]Overview Qs'!B$1:U$106,'[1]Overview vs Planung Ys'!$AH3+1,0)))</f>
        <v>4.5598738855288003E-3</v>
      </c>
      <c r="G14" s="20">
        <f>IF('[1]CY Estimates'!B3="","",'[1]CY Estimates'!B3)</f>
        <v>22113.468314477606</v>
      </c>
      <c r="H14" s="21">
        <f>IF('[1]CY Estimates'!C3="","",'[1]CY Estimates'!C3)</f>
        <v>16</v>
      </c>
      <c r="I14" s="22">
        <f>IF('[1]CY Estimates'!D3="","",'[1]CY Estimates'!D3)</f>
        <v>22288.336215086543</v>
      </c>
      <c r="J14" s="22">
        <f>IF('[1]CY Estimates'!E3="","",'[1]CY Estimates'!E3)</f>
        <v>21947.502144962833</v>
      </c>
      <c r="K14" s="24">
        <f>IF('[1]CY Estimates'!F3="","",'[1]CY Estimates'!F3)</f>
        <v>4.5659805843510336E-3</v>
      </c>
      <c r="L14" s="20">
        <f>IF('[1]CY+1 Estimates'!B3="","",'[1]CY+1 Estimates'!B3)</f>
        <v>21944.841206644931</v>
      </c>
      <c r="M14" s="21">
        <f>IF('[1]CY+1 Estimates'!C3="","",'[1]CY+1 Estimates'!C3)</f>
        <v>16</v>
      </c>
      <c r="N14" s="22">
        <f>IF('[1]CY+1 Estimates'!D3="","",'[1]CY+1 Estimates'!D3)</f>
        <v>22439.775346817656</v>
      </c>
      <c r="O14" s="22">
        <f>IF('[1]CY+1 Estimates'!E3="","",'[1]CY+1 Estimates'!E3)</f>
        <v>21680.699008726631</v>
      </c>
      <c r="P14" s="24">
        <f>IF('[1]CY+1 Estimates'!F3="","",'[1]CY+1 Estimates'!F3)</f>
        <v>8.7459369514403616E-3</v>
      </c>
      <c r="Q14" s="20">
        <f>IF('[1]CY+2 Estimates'!B3="","",'[1]CY+2 Estimates'!B3)</f>
        <v>21836.669828061291</v>
      </c>
      <c r="R14" s="21">
        <f>IF('[1]CY+2 Estimates'!C3="","",'[1]CY+2 Estimates'!C3)</f>
        <v>16</v>
      </c>
      <c r="S14" s="22">
        <f>IF('[1]CY+2 Estimates'!D3="","",'[1]CY+2 Estimates'!D3)</f>
        <v>22506.64264215291</v>
      </c>
      <c r="T14" s="22">
        <f>IF('[1]CY+2 Estimates'!E3="","",'[1]CY+2 Estimates'!E3)</f>
        <v>21202.763636502605</v>
      </c>
      <c r="U14" s="24">
        <f>IF('[1]CY+2 Estimates'!F3="","",'[1]CY+2 Estimates'!F3)</f>
        <v>1.4787634254839494E-2</v>
      </c>
      <c r="V14" s="20">
        <f>IF('[1]CY+3 Estimates'!B3="","",'[1]CY+3 Estimates'!B3)</f>
        <v>21778.550641993723</v>
      </c>
      <c r="W14" s="21">
        <f>IF('[1]CY+3 Estimates'!C3="","",'[1]CY+3 Estimates'!C3)</f>
        <v>13</v>
      </c>
      <c r="X14" s="22">
        <f>IF('[1]CY+3 Estimates'!D3="","",'[1]CY+3 Estimates'!D3)</f>
        <v>22673.750159689156</v>
      </c>
      <c r="Y14" s="22">
        <f>IF('[1]CY+3 Estimates'!E3="","",'[1]CY+3 Estimates'!E3)</f>
        <v>20482.12568976912</v>
      </c>
      <c r="Z14" s="24">
        <f>IF('[1]CY+3 Estimates'!F3="","",'[1]CY+3 Estimates'!F3)</f>
        <v>2.5734678915646444E-2</v>
      </c>
      <c r="AA14" s="20">
        <f>IF('[1]CY+4 Estimates'!B3="","",'[1]CY+4 Estimates'!B3)</f>
        <v>21739.732584323585</v>
      </c>
      <c r="AB14" s="21">
        <f>IF('[1]CY+4 Estimates'!C3="","",'[1]CY+4 Estimates'!C3)</f>
        <v>9</v>
      </c>
      <c r="AC14" s="22">
        <f>IF('[1]CY+4 Estimates'!D3="","",'[1]CY+4 Estimates'!D3)</f>
        <v>22816.497481359245</v>
      </c>
      <c r="AD14" s="22">
        <f>IF('[1]CY+4 Estimates'!E3="","",'[1]CY+4 Estimates'!E3)</f>
        <v>19920.025805664485</v>
      </c>
      <c r="AE14" s="24">
        <f>IF('[1]CY+4 Estimates'!F3="","",'[1]CY+4 Estimates'!F3)</f>
        <v>3.992420248769913E-2</v>
      </c>
      <c r="AF14" s="24">
        <f>(AA14/'[1]FY Cockpit'!C3)^(1/5)-1</f>
        <v>-6.2763525831960321E-3</v>
      </c>
      <c r="AG14" s="25" t="s">
        <v>6</v>
      </c>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row>
    <row r="15" spans="1:85" s="26" customFormat="1" ht="15">
      <c r="A15" s="27" t="str">
        <f>IF('[1]Configurated Planning view'!B4="","",'[1]Configurated Planning view'!B4)</f>
        <v>Mobile Service revs</v>
      </c>
      <c r="B15" s="20">
        <f>IF(HLOOKUP(B$13,'[1]Overview Qs'!$B$2:$U$106,'[1]Overview vs Planung Ys'!$AH4,0)="","",(HLOOKUP(B$13,'[1]Overview Qs'!B$2:U$106,'[1]Overview vs Planung Ys'!$AH4,0)))</f>
        <v>1625.9993152231323</v>
      </c>
      <c r="C15" s="28">
        <f>IF(HLOOKUP(C$1,'[1]Overview Qs'!$B$1:$U$106,'[1]Overview vs Planung Ys'!$AH4+1,0)="","",(HLOOKUP(C$1,'[1]Overview Qs'!B$1:U$106,'[1]Overview vs Planung Ys'!$AH4+1,0)))</f>
        <v>18</v>
      </c>
      <c r="D15" s="29">
        <f>IF(HLOOKUP(D$1,'[1]Overview Qs'!$B$1:$U$106,'[1]Overview vs Planung Ys'!$AH4+1,0)="","",(HLOOKUP(D$1,'[1]Overview Qs'!B$1:U$106,'[1]Overview vs Planung Ys'!$AH4+1,0)))</f>
        <v>1651.2741896274124</v>
      </c>
      <c r="E15" s="29">
        <f>IF(HLOOKUP(E$1,'[1]Overview Qs'!$B$1:$U$106,'[1]Overview vs Planung Ys'!$AH4+1,0)="","",(HLOOKUP(E$1,'[1]Overview Qs'!B$1:U$106,'[1]Overview vs Planung Ys'!$AH4+1,0)))</f>
        <v>1595.44</v>
      </c>
      <c r="F15" s="30">
        <f>IF(HLOOKUP(F$1,'[1]Overview Qs'!$B$1:$U$106,'[1]Overview vs Planung Ys'!$AH4+1,0)="","",(HLOOKUP(F$1,'[1]Overview Qs'!B$1:U$106,'[1]Overview vs Planung Ys'!$AH4+1,0)))</f>
        <v>7.457170277513343E-3</v>
      </c>
      <c r="G15" s="20">
        <f>IF('[1]CY Estimates'!B4="","",'[1]CY Estimates'!B4)</f>
        <v>6651.7348608362436</v>
      </c>
      <c r="H15" s="28">
        <f>IF('[1]CY Estimates'!C4="","",'[1]CY Estimates'!C4)</f>
        <v>18</v>
      </c>
      <c r="I15" s="29">
        <f>IF('[1]CY Estimates'!D4="","",'[1]CY Estimates'!D4)</f>
        <v>6768.8529386553982</v>
      </c>
      <c r="J15" s="29">
        <f>IF('[1]CY Estimates'!E4="","",'[1]CY Estimates'!E4)</f>
        <v>6485.9905711710071</v>
      </c>
      <c r="K15" s="31">
        <f>IF('[1]CY Estimates'!F4="","",'[1]CY Estimates'!F4)</f>
        <v>1.0285853099724488E-2</v>
      </c>
      <c r="L15" s="20">
        <f>IF('[1]CY+1 Estimates'!B4="","",'[1]CY+1 Estimates'!B4)</f>
        <v>6701.6249267310714</v>
      </c>
      <c r="M15" s="28">
        <f>IF('[1]CY+1 Estimates'!C4="","",'[1]CY+1 Estimates'!C4)</f>
        <v>18</v>
      </c>
      <c r="N15" s="29">
        <f>IF('[1]CY+1 Estimates'!D4="","",'[1]CY+1 Estimates'!D4)</f>
        <v>6882.4221455780353</v>
      </c>
      <c r="O15" s="29">
        <f>IF('[1]CY+1 Estimates'!E4="","",'[1]CY+1 Estimates'!E4)</f>
        <v>6356.1238482734225</v>
      </c>
      <c r="P15" s="31">
        <f>IF('[1]CY+1 Estimates'!F4="","",'[1]CY+1 Estimates'!F4)</f>
        <v>1.8681793907125366E-2</v>
      </c>
      <c r="Q15" s="20">
        <f>IF('[1]CY+2 Estimates'!B4="","",'[1]CY+2 Estimates'!B4)</f>
        <v>6785.5265838036294</v>
      </c>
      <c r="R15" s="28">
        <f>IF('[1]CY+2 Estimates'!C4="","",'[1]CY+2 Estimates'!C4)</f>
        <v>18</v>
      </c>
      <c r="S15" s="29">
        <f>IF('[1]CY+2 Estimates'!D4="","",'[1]CY+2 Estimates'!D4)</f>
        <v>7093.086457878595</v>
      </c>
      <c r="T15" s="29">
        <f>IF('[1]CY+2 Estimates'!E4="","",'[1]CY+2 Estimates'!E4)</f>
        <v>6139.2944923404066</v>
      </c>
      <c r="U15" s="31">
        <f>IF('[1]CY+2 Estimates'!F4="","",'[1]CY+2 Estimates'!F4)</f>
        <v>3.1584048647145195E-2</v>
      </c>
      <c r="V15" s="20">
        <f>IF('[1]CY+3 Estimates'!B4="","",'[1]CY+3 Estimates'!B4)</f>
        <v>6873.8590355098122</v>
      </c>
      <c r="W15" s="28">
        <f>IF('[1]CY+3 Estimates'!C4="","",'[1]CY+3 Estimates'!C4)</f>
        <v>15</v>
      </c>
      <c r="X15" s="29">
        <f>IF('[1]CY+3 Estimates'!D4="","",'[1]CY+3 Estimates'!D4)</f>
        <v>7322.3696632121109</v>
      </c>
      <c r="Y15" s="29">
        <f>IF('[1]CY+3 Estimates'!E4="","",'[1]CY+3 Estimates'!E4)</f>
        <v>5883.159004249198</v>
      </c>
      <c r="Z15" s="31">
        <f>IF('[1]CY+3 Estimates'!F4="","",'[1]CY+3 Estimates'!F4)</f>
        <v>4.7705493449604695E-2</v>
      </c>
      <c r="AA15" s="20">
        <f>IF('[1]CY+4 Estimates'!B4="","",'[1]CY+4 Estimates'!B4)</f>
        <v>6981.2871588399439</v>
      </c>
      <c r="AB15" s="28">
        <f>IF('[1]CY+4 Estimates'!C4="","",'[1]CY+4 Estimates'!C4)</f>
        <v>11</v>
      </c>
      <c r="AC15" s="29">
        <f>IF('[1]CY+4 Estimates'!D4="","",'[1]CY+4 Estimates'!D4)</f>
        <v>7523.5722667876571</v>
      </c>
      <c r="AD15" s="29">
        <f>IF('[1]CY+4 Estimates'!E4="","",'[1]CY+4 Estimates'!E4)</f>
        <v>5617.7517186986361</v>
      </c>
      <c r="AE15" s="31">
        <f>IF('[1]CY+4 Estimates'!F4="","",'[1]CY+4 Estimates'!F4)</f>
        <v>7.1275754318364332E-2</v>
      </c>
      <c r="AF15" s="31">
        <f>(AA15/'[1]FY Cockpit'!C4)^(1/5)-1</f>
        <v>9.740348830346468E-3</v>
      </c>
      <c r="AG15" s="32" t="s">
        <v>7</v>
      </c>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row>
    <row r="16" spans="1:85" s="26" customFormat="1" ht="15">
      <c r="A16" s="33" t="str">
        <f>IF('[1]Configurated Planning view'!B5="","",'[1]Configurated Planning view'!B5)</f>
        <v>Mobile Contract Net Adds Germany ['000]</v>
      </c>
      <c r="B16" s="20">
        <f>IF(HLOOKUP(B$13,'[1]Overview Qs'!$B$2:$U$106,'[1]Overview vs Planung Ys'!$AH5,0)="","",(HLOOKUP(B$13,'[1]Overview Qs'!B$2:U$106,'[1]Overview vs Planung Ys'!$AH5,0)))</f>
        <v>380.34945321583513</v>
      </c>
      <c r="C16" s="28">
        <f>IF(HLOOKUP(C$1,'[1]Overview Qs'!$B$1:$U$106,'[1]Overview vs Planung Ys'!$AH5+1,0)="","",(HLOOKUP(C$1,'[1]Overview Qs'!B$1:U$106,'[1]Overview vs Planung Ys'!$AH5+1,0)))</f>
        <v>13</v>
      </c>
      <c r="D16" s="29">
        <f>IF(HLOOKUP(D$1,'[1]Overview Qs'!$B$1:$U$106,'[1]Overview vs Planung Ys'!$AH5+1,0)="","",(HLOOKUP(D$1,'[1]Overview Qs'!B$1:U$106,'[1]Overview vs Planung Ys'!$AH5+1,0)))</f>
        <v>513.49999999999636</v>
      </c>
      <c r="E16" s="29">
        <f>IF(HLOOKUP(E$1,'[1]Overview Qs'!$B$1:$U$106,'[1]Overview vs Planung Ys'!$AH5+1,0)="","",(HLOOKUP(E$1,'[1]Overview Qs'!B$1:U$106,'[1]Overview vs Planung Ys'!$AH5+1,0)))</f>
        <v>246.20000000000437</v>
      </c>
      <c r="F16" s="30">
        <f>IF(HLOOKUP(F$1,'[1]Overview Qs'!$B$1:$U$106,'[1]Overview vs Planung Ys'!$AH5+1,0)="","",(HLOOKUP(F$1,'[1]Overview Qs'!B$1:U$106,'[1]Overview vs Planung Ys'!$AH5+1,0)))</f>
        <v>0.25540087787115801</v>
      </c>
      <c r="G16" s="20">
        <f>IF('[1]CY Estimates'!B5="","",'[1]CY Estimates'!B5)</f>
        <v>1217.4625960519888</v>
      </c>
      <c r="H16" s="28">
        <f>IF('[1]CY Estimates'!C5="","",'[1]CY Estimates'!C5)</f>
        <v>15</v>
      </c>
      <c r="I16" s="29">
        <f>IF('[1]CY Estimates'!D5="","",'[1]CY Estimates'!D5)</f>
        <v>1800</v>
      </c>
      <c r="J16" s="29">
        <f>IF('[1]CY Estimates'!E5="","",'[1]CY Estimates'!E5)</f>
        <v>562.5399999999936</v>
      </c>
      <c r="K16" s="31">
        <f>IF('[1]CY Estimates'!F5="","",'[1]CY Estimates'!F5)</f>
        <v>0.29110193740284335</v>
      </c>
      <c r="L16" s="20">
        <f>IF('[1]CY+1 Estimates'!B5="","",'[1]CY+1 Estimates'!B5)</f>
        <v>719.29120081900339</v>
      </c>
      <c r="M16" s="28">
        <f>IF('[1]CY+1 Estimates'!C5="","",'[1]CY+1 Estimates'!C5)</f>
        <v>15</v>
      </c>
      <c r="N16" s="29">
        <f>IF('[1]CY+1 Estimates'!D5="","",'[1]CY+1 Estimates'!D5)</f>
        <v>1541.6666666666715</v>
      </c>
      <c r="O16" s="29">
        <f>IF('[1]CY+1 Estimates'!E5="","",'[1]CY+1 Estimates'!E5)</f>
        <v>-316.31973555257514</v>
      </c>
      <c r="P16" s="31">
        <f>IF('[1]CY+1 Estimates'!F5="","",'[1]CY+1 Estimates'!F5)</f>
        <v>0.66616447162420145</v>
      </c>
      <c r="Q16" s="20">
        <f>IF('[1]CY+2 Estimates'!B5="","",'[1]CY+2 Estimates'!B5)</f>
        <v>525.85566553712295</v>
      </c>
      <c r="R16" s="28">
        <f>IF('[1]CY+2 Estimates'!C5="","",'[1]CY+2 Estimates'!C5)</f>
        <v>14</v>
      </c>
      <c r="S16" s="29">
        <f>IF('[1]CY+2 Estimates'!D5="","",'[1]CY+2 Estimates'!D5)</f>
        <v>977.64408000000185</v>
      </c>
      <c r="T16" s="29">
        <f>IF('[1]CY+2 Estimates'!E5="","",'[1]CY+2 Estimates'!E5)</f>
        <v>-559.76365111247662</v>
      </c>
      <c r="U16" s="31">
        <f>IF('[1]CY+2 Estimates'!F5="","",'[1]CY+2 Estimates'!F5)</f>
        <v>0.74328655155807855</v>
      </c>
      <c r="V16" s="20">
        <f>IF('[1]CY+3 Estimates'!B5="","",'[1]CY+3 Estimates'!B5)</f>
        <v>347.25420684307261</v>
      </c>
      <c r="W16" s="28">
        <f>IF('[1]CY+3 Estimates'!C5="","",'[1]CY+3 Estimates'!C5)</f>
        <v>11</v>
      </c>
      <c r="X16" s="29">
        <f>IF('[1]CY+3 Estimates'!D5="","",'[1]CY+3 Estimates'!D5)</f>
        <v>1016.7498431999993</v>
      </c>
      <c r="Y16" s="29">
        <f>IF('[1]CY+3 Estimates'!E5="","",'[1]CY+3 Estimates'!E5)</f>
        <v>-769.11502785527716</v>
      </c>
      <c r="Z16" s="31">
        <f>IF('[1]CY+3 Estimates'!F5="","",'[1]CY+3 Estimates'!F5)</f>
        <v>1.3094380073048664</v>
      </c>
      <c r="AA16" s="20">
        <f>IF('[1]CY+4 Estimates'!B5="","",'[1]CY+4 Estimates'!B5)</f>
        <v>182.99963117509333</v>
      </c>
      <c r="AB16" s="28">
        <f>IF('[1]CY+4 Estimates'!C5="","",'[1]CY+4 Estimates'!C5)</f>
        <v>8</v>
      </c>
      <c r="AC16" s="29">
        <f>IF('[1]CY+4 Estimates'!D5="","",'[1]CY+4 Estimates'!D5)</f>
        <v>629.80226537217095</v>
      </c>
      <c r="AD16" s="29">
        <f>IF('[1]CY+4 Estimates'!E5="","",'[1]CY+4 Estimates'!E5)</f>
        <v>-733.25776134696559</v>
      </c>
      <c r="AE16" s="31">
        <f>IF('[1]CY+4 Estimates'!F5="","",'[1]CY+4 Estimates'!F5)</f>
        <v>2.1103497682247072</v>
      </c>
      <c r="AF16" s="31">
        <f>(AA16/'[1]FY Cockpit'!C5)^(1/5)-1</f>
        <v>-0.37909450973709247</v>
      </c>
      <c r="AG16" s="34" t="s">
        <v>8</v>
      </c>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row>
    <row r="17" spans="1:85" s="39" customFormat="1" ht="15">
      <c r="A17" s="35" t="s">
        <v>9</v>
      </c>
      <c r="B17" s="36">
        <f>IF(HLOOKUP(B$13,'[1]Overview Qs'!$B$2:$U$106,'[1]Overview vs Planung Ys'!$AH6,0)="","",(HLOOKUP(B$13,'[1]Overview Qs'!B$2:U$106,'[1]Overview vs Planung Ys'!$AH6,0)))</f>
        <v>-1.9523673185506071E-2</v>
      </c>
      <c r="C17" s="28">
        <f>IF(HLOOKUP(C$1,'[1]Overview Qs'!$B$1:$U$106,'[1]Overview vs Planung Ys'!$AH6+1,0)="","",(HLOOKUP(C$1,'[1]Overview Qs'!B$1:U$106,'[1]Overview vs Planung Ys'!$AH6+1,0)))</f>
        <v>3</v>
      </c>
      <c r="D17" s="30">
        <f>IF(HLOOKUP(D$1,'[1]Overview Qs'!$B$1:$U$106,'[1]Overview vs Planung Ys'!$AH6+1,0)="","",(HLOOKUP(D$1,'[1]Overview Qs'!B$1:U$106,'[1]Overview vs Planung Ys'!$AH6+1,0)))</f>
        <v>-1.2969975398583911E-2</v>
      </c>
      <c r="E17" s="30">
        <f>IF(HLOOKUP(E$1,'[1]Overview Qs'!$B$1:$U$106,'[1]Overview vs Planung Ys'!$AH6+1,0)="","",(HLOOKUP(E$1,'[1]Overview Qs'!B$1:U$106,'[1]Overview vs Planung Ys'!$AH6+1,0)))</f>
        <v>-2.5601044157934294E-2</v>
      </c>
      <c r="F17" s="30">
        <f>IF(HLOOKUP(F$1,'[1]Overview Qs'!$B$1:$U$106,'[1]Overview vs Planung Ys'!$AH6+1,0)="","",(HLOOKUP(F$1,'[1]Overview Qs'!B$1:U$106,'[1]Overview vs Planung Ys'!$AH6+1,0)))</f>
        <v>0.26468381702066685</v>
      </c>
      <c r="G17" s="36">
        <f>IF('[1]CY Estimates'!B6="","",'[1]CY Estimates'!B6)</f>
        <v>-1.2745118498008301E-2</v>
      </c>
      <c r="H17" s="28">
        <f>IF('[1]CY Estimates'!C6="","",'[1]CY Estimates'!C6)</f>
        <v>3</v>
      </c>
      <c r="I17" s="30">
        <f>IF('[1]CY Estimates'!D6="","",'[1]CY Estimates'!D6)</f>
        <v>5.5623363673968917E-3</v>
      </c>
      <c r="J17" s="30">
        <f>IF('[1]CY Estimates'!E6="","",'[1]CY Estimates'!E6)</f>
        <v>-2.4809717159674172E-2</v>
      </c>
      <c r="K17" s="31">
        <f>IF('[1]CY Estimates'!F6="","",'[1]CY Estimates'!F6)</f>
        <v>1.0326852327066325</v>
      </c>
      <c r="L17" s="36">
        <f>IF('[1]CY+1 Estimates'!B6="","",'[1]CY+1 Estimates'!B6)</f>
        <v>1.3296238394795509E-2</v>
      </c>
      <c r="M17" s="28">
        <f>IF('[1]CY+1 Estimates'!C6="","",'[1]CY+1 Estimates'!C6)</f>
        <v>3</v>
      </c>
      <c r="N17" s="30">
        <f>IF('[1]CY+1 Estimates'!D6="","",'[1]CY+1 Estimates'!D6)</f>
        <v>1.6421334609573401E-2</v>
      </c>
      <c r="O17" s="30">
        <f>IF('[1]CY+1 Estimates'!E6="","",'[1]CY+1 Estimates'!E6)</f>
        <v>1.091061114897518E-2</v>
      </c>
      <c r="P17" s="31">
        <f>IF('[1]CY+1 Estimates'!F6="","",'[1]CY+1 Estimates'!F6)</f>
        <v>0.17371141273277677</v>
      </c>
      <c r="Q17" s="36">
        <f>IF('[1]CY+2 Estimates'!B6="","",'[1]CY+2 Estimates'!B6)</f>
        <v>1.4955306611827238E-2</v>
      </c>
      <c r="R17" s="28">
        <f>IF('[1]CY+2 Estimates'!C6="","",'[1]CY+2 Estimates'!C6)</f>
        <v>3</v>
      </c>
      <c r="S17" s="30">
        <f>IF('[1]CY+2 Estimates'!D6="","",'[1]CY+2 Estimates'!D6)</f>
        <v>2.0661674472187919E-2</v>
      </c>
      <c r="T17" s="30">
        <f>IF('[1]CY+2 Estimates'!E6="","",'[1]CY+2 Estimates'!E6)</f>
        <v>6.8358643161288146E-3</v>
      </c>
      <c r="U17" s="31">
        <f>IF('[1]CY+2 Estimates'!F6="","",'[1]CY+2 Estimates'!F6)</f>
        <v>0.3942837779407129</v>
      </c>
      <c r="V17" s="36">
        <f>IF('[1]CY+3 Estimates'!B6="","",'[1]CY+3 Estimates'!B6)</f>
        <v>2.4784814273168365E-2</v>
      </c>
      <c r="W17" s="28">
        <f>IF('[1]CY+3 Estimates'!C6="","",'[1]CY+3 Estimates'!C6)</f>
        <v>2</v>
      </c>
      <c r="X17" s="30">
        <f>IF('[1]CY+3 Estimates'!D6="","",'[1]CY+3 Estimates'!D6)</f>
        <v>2.7347990381312304E-2</v>
      </c>
      <c r="Y17" s="30">
        <f>IF('[1]CY+3 Estimates'!E6="","",'[1]CY+3 Estimates'!E6)</f>
        <v>2.2221638165024427E-2</v>
      </c>
      <c r="Z17" s="31">
        <f>IF('[1]CY+3 Estimates'!F6="","",'[1]CY+3 Estimates'!F6)</f>
        <v>0.10341720054439912</v>
      </c>
      <c r="AA17" s="36">
        <f>IF('[1]CY+4 Estimates'!B6="","",'[1]CY+4 Estimates'!B6)</f>
        <v>2.028058981046521E-2</v>
      </c>
      <c r="AB17" s="28">
        <f>IF('[1]CY+4 Estimates'!C6="","",'[1]CY+4 Estimates'!C6)</f>
        <v>2</v>
      </c>
      <c r="AC17" s="30">
        <f>IF('[1]CY+4 Estimates'!D6="","",'[1]CY+4 Estimates'!D6)</f>
        <v>2.3400395619240566E-2</v>
      </c>
      <c r="AD17" s="30">
        <f>IF('[1]CY+4 Estimates'!E6="","",'[1]CY+4 Estimates'!E6)</f>
        <v>1.7160784001689855E-2</v>
      </c>
      <c r="AE17" s="31">
        <f>IF('[1]CY+4 Estimates'!F6="","",'[1]CY+4 Estimates'!F6)</f>
        <v>0.15383210438808195</v>
      </c>
      <c r="AF17" s="31">
        <f>(AA17/'[1]FY Cockpit'!C7)^(1/5)-1</f>
        <v>-0.88403396153042535</v>
      </c>
      <c r="AG17" s="37" t="s">
        <v>9</v>
      </c>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row>
    <row r="18" spans="1:85" s="26" customFormat="1" ht="15">
      <c r="A18" s="40" t="str">
        <f>IF('[1]Configurated Planning view'!B7="","",'[1]Configurated Planning view'!B7)</f>
        <v>PSTN Line Losses ['000]</v>
      </c>
      <c r="B18" s="20">
        <f>IF(HLOOKUP(B$13,'[1]Overview Qs'!$B$2:$U$106,'[1]Overview vs Planung Ys'!$AH7,0)="","",(HLOOKUP(B$13,'[1]Overview Qs'!B$2:U$106,'[1]Overview vs Planung Ys'!$AH7,0)))</f>
        <v>224.03020873755401</v>
      </c>
      <c r="C18" s="28">
        <f>IF(HLOOKUP(C$1,'[1]Overview Qs'!$B$1:$U$106,'[1]Overview vs Planung Ys'!$AH7+1,0)="","",(HLOOKUP(C$1,'[1]Overview Qs'!B$1:U$106,'[1]Overview vs Planung Ys'!$AH7+1,0)))</f>
        <v>13</v>
      </c>
      <c r="D18" s="29">
        <f>IF(HLOOKUP(D$1,'[1]Overview Qs'!$B$1:$U$106,'[1]Overview vs Planung Ys'!$AH7+1,0)="","",(HLOOKUP(D$1,'[1]Overview Qs'!B$1:U$106,'[1]Overview vs Planung Ys'!$AH7+1,0)))</f>
        <v>254.85900000000038</v>
      </c>
      <c r="E18" s="29">
        <f>IF(HLOOKUP(E$1,'[1]Overview Qs'!$B$1:$U$106,'[1]Overview vs Planung Ys'!$AH7+1,0)="","",(HLOOKUP(E$1,'[1]Overview Qs'!B$1:U$106,'[1]Overview vs Planung Ys'!$AH7+1,0)))</f>
        <v>191.81746358820817</v>
      </c>
      <c r="F18" s="30">
        <f>IF(HLOOKUP(F$1,'[1]Overview Qs'!$B$1:$U$106,'[1]Overview vs Planung Ys'!$AH7+1,0)="","",(HLOOKUP(F$1,'[1]Overview Qs'!B$1:U$106,'[1]Overview vs Planung Ys'!$AH7+1,0)))</f>
        <v>9.5554232748413084E-2</v>
      </c>
      <c r="G18" s="20">
        <f>IF('[1]CY Estimates'!B7="","",'[1]CY Estimates'!B7)</f>
        <v>854.26984303647862</v>
      </c>
      <c r="H18" s="28">
        <f>IF('[1]CY Estimates'!C7="","",'[1]CY Estimates'!C7)</f>
        <v>15</v>
      </c>
      <c r="I18" s="29">
        <f>IF('[1]CY Estimates'!D7="","",'[1]CY Estimates'!D7)</f>
        <v>995</v>
      </c>
      <c r="J18" s="29">
        <f>IF('[1]CY Estimates'!E7="","",'[1]CY Estimates'!E7)</f>
        <v>683.25</v>
      </c>
      <c r="K18" s="31">
        <f>IF('[1]CY Estimates'!F7="","",'[1]CY Estimates'!F7)</f>
        <v>9.9778928579558557E-2</v>
      </c>
      <c r="L18" s="20">
        <f>IF('[1]CY+1 Estimates'!B7="","",'[1]CY+1 Estimates'!B7)</f>
        <v>756.35962875199323</v>
      </c>
      <c r="M18" s="28">
        <f>IF('[1]CY+1 Estimates'!C7="","",'[1]CY+1 Estimates'!C7)</f>
        <v>15</v>
      </c>
      <c r="N18" s="29">
        <f>IF('[1]CY+1 Estimates'!D7="","",'[1]CY+1 Estimates'!D7)</f>
        <v>882.67665487240083</v>
      </c>
      <c r="O18" s="29">
        <f>IF('[1]CY+1 Estimates'!E7="","",'[1]CY+1 Estimates'!E7)</f>
        <v>581.46757944084015</v>
      </c>
      <c r="P18" s="31">
        <f>IF('[1]CY+1 Estimates'!F7="","",'[1]CY+1 Estimates'!F7)</f>
        <v>0.14794092231597569</v>
      </c>
      <c r="Q18" s="20">
        <f>IF('[1]CY+2 Estimates'!B7="","",'[1]CY+2 Estimates'!B7)</f>
        <v>688.16434104448126</v>
      </c>
      <c r="R18" s="28">
        <f>IF('[1]CY+2 Estimates'!C7="","",'[1]CY+2 Estimates'!C7)</f>
        <v>14</v>
      </c>
      <c r="S18" s="29">
        <f>IF('[1]CY+2 Estimates'!D7="","",'[1]CY+2 Estimates'!D7)</f>
        <v>915.57436473569703</v>
      </c>
      <c r="T18" s="29">
        <f>IF('[1]CY+2 Estimates'!E7="","",'[1]CY+2 Estimates'!E7)</f>
        <v>300</v>
      </c>
      <c r="U18" s="31">
        <f>IF('[1]CY+2 Estimates'!F7="","",'[1]CY+2 Estimates'!F7)</f>
        <v>0.2361121743083168</v>
      </c>
      <c r="V18" s="20">
        <f>IF('[1]CY+3 Estimates'!B7="","",'[1]CY+3 Estimates'!B7)</f>
        <v>576.92111878544085</v>
      </c>
      <c r="W18" s="28">
        <f>IF('[1]CY+3 Estimates'!C7="","",'[1]CY+3 Estimates'!C7)</f>
        <v>12</v>
      </c>
      <c r="X18" s="29">
        <f>IF('[1]CY+3 Estimates'!D7="","",'[1]CY+3 Estimates'!D7)</f>
        <v>807.46663124765837</v>
      </c>
      <c r="Y18" s="29">
        <f>IF('[1]CY+3 Estimates'!E7="","",'[1]CY+3 Estimates'!E7)</f>
        <v>150</v>
      </c>
      <c r="Z18" s="31">
        <f>IF('[1]CY+3 Estimates'!F7="","",'[1]CY+3 Estimates'!F7)</f>
        <v>0.29926693794110648</v>
      </c>
      <c r="AA18" s="20">
        <f>IF('[1]CY+4 Estimates'!B7="","",'[1]CY+4 Estimates'!B7)</f>
        <v>483.081795812427</v>
      </c>
      <c r="AB18" s="28">
        <f>IF('[1]CY+4 Estimates'!C7="","",'[1]CY+4 Estimates'!C7)</f>
        <v>9</v>
      </c>
      <c r="AC18" s="29">
        <f>IF('[1]CY+4 Estimates'!D7="","",'[1]CY+4 Estimates'!D7)</f>
        <v>700</v>
      </c>
      <c r="AD18" s="29">
        <f>IF('[1]CY+4 Estimates'!E7="","",'[1]CY+4 Estimates'!E7)</f>
        <v>150</v>
      </c>
      <c r="AE18" s="31">
        <f>IF('[1]CY+4 Estimates'!F7="","",'[1]CY+4 Estimates'!F7)</f>
        <v>0.34373181274598757</v>
      </c>
      <c r="AF18" s="31">
        <f>(AA18/'[1]FY Cockpit'!C7)^(1/5)-1</f>
        <v>-0.12960008568709935</v>
      </c>
      <c r="AG18" s="41" t="s">
        <v>10</v>
      </c>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row>
    <row r="19" spans="1:85" s="26" customFormat="1" ht="15">
      <c r="A19" s="40" t="str">
        <f>IF('[1]Configurated Planning view'!B8="","",'[1]Configurated Planning view'!B8)</f>
        <v>DSL retail Net Adds ['000]</v>
      </c>
      <c r="B19" s="20">
        <f>IF(HLOOKUP(B$13,'[1]Overview Qs'!$B$2:$U$106,'[1]Overview vs Planung Ys'!$AH8,0)="","",(HLOOKUP(B$13,'[1]Overview Qs'!B$2:U$106,'[1]Overview vs Planung Ys'!$AH8,0)))</f>
        <v>-6.4014840215929327</v>
      </c>
      <c r="C19" s="28">
        <f>IF(HLOOKUP(C$1,'[1]Overview Qs'!$B$1:$U$106,'[1]Overview vs Planung Ys'!$AH8+1,0)="","",(HLOOKUP(C$1,'[1]Overview Qs'!B$1:U$106,'[1]Overview vs Planung Ys'!$AH8+1,0)))</f>
        <v>11</v>
      </c>
      <c r="D19" s="29">
        <f>IF(HLOOKUP(D$1,'[1]Overview Qs'!$B$1:$U$106,'[1]Overview vs Planung Ys'!$AH8+1,0)="","",(HLOOKUP(D$1,'[1]Overview Qs'!B$1:U$106,'[1]Overview vs Planung Ys'!$AH8+1,0)))</f>
        <v>2.1205000000009022</v>
      </c>
      <c r="E19" s="29">
        <f>IF(HLOOKUP(E$1,'[1]Overview Qs'!$B$1:$U$106,'[1]Overview vs Planung Ys'!$AH8+1,0)="","",(HLOOKUP(E$1,'[1]Overview Qs'!B$1:U$106,'[1]Overview vs Planung Ys'!$AH8+1,0)))</f>
        <v>-15.000000000000567</v>
      </c>
      <c r="F19" s="30">
        <f>IF(HLOOKUP(F$1,'[1]Overview Qs'!$B$1:$U$106,'[1]Overview vs Planung Ys'!$AH8+1,0)="","",(HLOOKUP(F$1,'[1]Overview Qs'!B$1:U$106,'[1]Overview vs Planung Ys'!$AH8+1,0)))</f>
        <v>0.98098025139841671</v>
      </c>
      <c r="G19" s="20">
        <f>IF('[1]CY Estimates'!B8="","",'[1]CY Estimates'!B8)</f>
        <v>5.3596403528919616</v>
      </c>
      <c r="H19" s="28">
        <f>IF('[1]CY Estimates'!C8="","",'[1]CY Estimates'!C8)</f>
        <v>13</v>
      </c>
      <c r="I19" s="29">
        <f>IF('[1]CY Estimates'!D8="","",'[1]CY Estimates'!D8)</f>
        <v>81</v>
      </c>
      <c r="J19" s="29">
        <f>IF('[1]CY Estimates'!E8="","",'[1]CY Estimates'!E8)</f>
        <v>-61.311758082705637</v>
      </c>
      <c r="K19" s="31">
        <f>IF('[1]CY Estimates'!F8="","",'[1]CY Estimates'!F8)</f>
        <v>8.6065810745808893</v>
      </c>
      <c r="L19" s="20">
        <f>IF('[1]CY+1 Estimates'!B8="","",'[1]CY+1 Estimates'!B8)</f>
        <v>83.156770510386281</v>
      </c>
      <c r="M19" s="28">
        <f>IF('[1]CY+1 Estimates'!C8="","",'[1]CY+1 Estimates'!C8)</f>
        <v>13</v>
      </c>
      <c r="N19" s="29">
        <f>IF('[1]CY+1 Estimates'!D8="","",'[1]CY+1 Estimates'!D8)</f>
        <v>400</v>
      </c>
      <c r="O19" s="29">
        <f>IF('[1]CY+1 Estimates'!E8="","",'[1]CY+1 Estimates'!E8)</f>
        <v>-62.136451000000307</v>
      </c>
      <c r="P19" s="31">
        <f>IF('[1]CY+1 Estimates'!F8="","",'[1]CY+1 Estimates'!F8)</f>
        <v>1.4482059532454137</v>
      </c>
      <c r="Q19" s="20">
        <f>IF('[1]CY+2 Estimates'!B8="","",'[1]CY+2 Estimates'!B8)</f>
        <v>76.677753325042076</v>
      </c>
      <c r="R19" s="28">
        <f>IF('[1]CY+2 Estimates'!C8="","",'[1]CY+2 Estimates'!C8)</f>
        <v>12</v>
      </c>
      <c r="S19" s="29">
        <f>IF('[1]CY+2 Estimates'!D8="","",'[1]CY+2 Estimates'!D8)</f>
        <v>300</v>
      </c>
      <c r="T19" s="29">
        <f>IF('[1]CY+2 Estimates'!E8="","",'[1]CY+2 Estimates'!E8)</f>
        <v>-61.82576874500046</v>
      </c>
      <c r="U19" s="31">
        <f>IF('[1]CY+2 Estimates'!F8="","",'[1]CY+2 Estimates'!F8)</f>
        <v>1.2369068921192117</v>
      </c>
      <c r="V19" s="20">
        <f>IF('[1]CY+3 Estimates'!B8="","",'[1]CY+3 Estimates'!B8)</f>
        <v>72.679569985815064</v>
      </c>
      <c r="W19" s="28">
        <f>IF('[1]CY+3 Estimates'!C8="","",'[1]CY+3 Estimates'!C8)</f>
        <v>10</v>
      </c>
      <c r="X19" s="29">
        <f>IF('[1]CY+3 Estimates'!D8="","",'[1]CY+3 Estimates'!D8)</f>
        <v>300</v>
      </c>
      <c r="Y19" s="29">
        <f>IF('[1]CY+3 Estimates'!E8="","",'[1]CY+3 Estimates'!E8)</f>
        <v>-61.516639901274175</v>
      </c>
      <c r="Z19" s="31">
        <f>IF('[1]CY+3 Estimates'!F8="","",'[1]CY+3 Estimates'!F8)</f>
        <v>1.4258391961839454</v>
      </c>
      <c r="AA19" s="20">
        <f>IF('[1]CY+4 Estimates'!B8="","",'[1]CY+4 Estimates'!B8)</f>
        <v>60.352566346339827</v>
      </c>
      <c r="AB19" s="28">
        <f>IF('[1]CY+4 Estimates'!C8="","",'[1]CY+4 Estimates'!C8)</f>
        <v>7</v>
      </c>
      <c r="AC19" s="29">
        <f>IF('[1]CY+4 Estimates'!D8="","",'[1]CY+4 Estimates'!D8)</f>
        <v>150</v>
      </c>
      <c r="AD19" s="29">
        <f>IF('[1]CY+4 Estimates'!E8="","",'[1]CY+4 Estimates'!E8)</f>
        <v>-61.209056701767622</v>
      </c>
      <c r="AE19" s="31">
        <f>IF('[1]CY+4 Estimates'!F8="","",'[1]CY+4 Estimates'!F8)</f>
        <v>1.0903557190089084</v>
      </c>
      <c r="AF19" s="31">
        <f>(AA19/'[1]FY Cockpit'!C8)^(1/5)-1</f>
        <v>-1.9793190168011088</v>
      </c>
      <c r="AG19" s="41" t="s">
        <v>11</v>
      </c>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row>
    <row r="20" spans="1:85" s="26" customFormat="1" ht="15">
      <c r="A20" s="40" t="str">
        <f>IF('[1]Configurated Planning view'!B9="","",'[1]Configurated Planning view'!B9)</f>
        <v>Broadband Net Adds total market ['000]</v>
      </c>
      <c r="B20" s="20">
        <f>IF(HLOOKUP(B$13,'[1]Overview Qs'!$B$2:$U$106,'[1]Overview vs Planung Ys'!$AH9,0)="","",(HLOOKUP(B$13,'[1]Overview Qs'!B$2:U$106,'[1]Overview vs Planung Ys'!$AH9,0)))</f>
        <v>144.80751875200272</v>
      </c>
      <c r="C20" s="28">
        <f>IF(HLOOKUP(C$1,'[1]Overview Qs'!$B$1:$U$106,'[1]Overview vs Planung Ys'!$AH9+1,0)="","",(HLOOKUP(C$1,'[1]Overview Qs'!B$1:U$106,'[1]Overview vs Planung Ys'!$AH9+1,0)))</f>
        <v>6</v>
      </c>
      <c r="D20" s="29">
        <f>IF(HLOOKUP(D$1,'[1]Overview Qs'!$B$1:$U$106,'[1]Overview vs Planung Ys'!$AH9+1,0)="","",(HLOOKUP(D$1,'[1]Overview Qs'!B$1:U$106,'[1]Overview vs Planung Ys'!$AH9+1,0)))</f>
        <v>218.49923455914677</v>
      </c>
      <c r="E20" s="29">
        <f>IF(HLOOKUP(E$1,'[1]Overview Qs'!$B$1:$U$106,'[1]Overview vs Planung Ys'!$AH9+1,0)="","",(HLOOKUP(E$1,'[1]Overview Qs'!B$1:U$106,'[1]Overview vs Planung Ys'!$AH9+1,0)))</f>
        <v>24.646100000001752</v>
      </c>
      <c r="F20" s="30">
        <f>IF(HLOOKUP(F$1,'[1]Overview Qs'!$B$1:$U$106,'[1]Overview vs Planung Ys'!$AH9+1,0)="","",(HLOOKUP(F$1,'[1]Overview Qs'!B$1:U$106,'[1]Overview vs Planung Ys'!$AH9+1,0)))</f>
        <v>0.41730036712195939</v>
      </c>
      <c r="G20" s="20">
        <f>IF('[1]CY Estimates'!B9="","",'[1]CY Estimates'!B9)</f>
        <v>503.72794731483941</v>
      </c>
      <c r="H20" s="28">
        <f>IF('[1]CY Estimates'!C9="","",'[1]CY Estimates'!C9)</f>
        <v>9</v>
      </c>
      <c r="I20" s="29">
        <f>IF('[1]CY Estimates'!D9="","",'[1]CY Estimates'!D9)</f>
        <v>781.55734500000108</v>
      </c>
      <c r="J20" s="29">
        <f>IF('[1]CY Estimates'!E9="","",'[1]CY Estimates'!E9)</f>
        <v>-17.366423689049043</v>
      </c>
      <c r="K20" s="31">
        <f>IF('[1]CY Estimates'!F9="","",'[1]CY Estimates'!F9)</f>
        <v>0.53116456387163347</v>
      </c>
      <c r="L20" s="20">
        <f>IF('[1]CY+1 Estimates'!B9="","",'[1]CY+1 Estimates'!B9)</f>
        <v>501.62349706685535</v>
      </c>
      <c r="M20" s="28">
        <f>IF('[1]CY+1 Estimates'!C9="","",'[1]CY+1 Estimates'!C9)</f>
        <v>9</v>
      </c>
      <c r="N20" s="29">
        <f>IF('[1]CY+1 Estimates'!D9="","",'[1]CY+1 Estimates'!D9)</f>
        <v>781.55734500000108</v>
      </c>
      <c r="O20" s="29">
        <f>IF('[1]CY+1 Estimates'!E9="","",'[1]CY+1 Estimates'!E9)</f>
        <v>10.846205490981447</v>
      </c>
      <c r="P20" s="31">
        <f>IF('[1]CY+1 Estimates'!F9="","",'[1]CY+1 Estimates'!F9)</f>
        <v>0.49693822258472992</v>
      </c>
      <c r="Q20" s="20">
        <f>IF('[1]CY+2 Estimates'!B9="","",'[1]CY+2 Estimates'!B9)</f>
        <v>492.21765461434063</v>
      </c>
      <c r="R20" s="28">
        <f>IF('[1]CY+2 Estimates'!C9="","",'[1]CY+2 Estimates'!C9)</f>
        <v>8</v>
      </c>
      <c r="S20" s="29">
        <f>IF('[1]CY+2 Estimates'!D9="","",'[1]CY+2 Estimates'!D9)</f>
        <v>781.55734500000108</v>
      </c>
      <c r="T20" s="29">
        <f>IF('[1]CY+2 Estimates'!E9="","",'[1]CY+2 Estimates'!E9)</f>
        <v>33.426122252951245</v>
      </c>
      <c r="U20" s="31">
        <f>IF('[1]CY+2 Estimates'!F9="","",'[1]CY+2 Estimates'!F9)</f>
        <v>0.53668753317658224</v>
      </c>
      <c r="V20" s="20">
        <f>IF('[1]CY+3 Estimates'!B9="","",'[1]CY+3 Estimates'!B9)</f>
        <v>309.8583839308227</v>
      </c>
      <c r="W20" s="28">
        <f>IF('[1]CY+3 Estimates'!C9="","",'[1]CY+3 Estimates'!C9)</f>
        <v>5</v>
      </c>
      <c r="X20" s="29">
        <f>IF('[1]CY+3 Estimates'!D9="","",'[1]CY+3 Estimates'!D9)</f>
        <v>537.57390904951899</v>
      </c>
      <c r="Y20" s="29">
        <f>IF('[1]CY+3 Estimates'!E9="","",'[1]CY+3 Estimates'!E9)</f>
        <v>51.62154815811482</v>
      </c>
      <c r="Z20" s="31">
        <f>IF('[1]CY+3 Estimates'!F9="","",'[1]CY+3 Estimates'!F9)</f>
        <v>0.63693650867730434</v>
      </c>
      <c r="AA20" s="20">
        <f>IF('[1]CY+4 Estimates'!B9="","",'[1]CY+4 Estimates'!B9)</f>
        <v>269.77230175101477</v>
      </c>
      <c r="AB20" s="28">
        <f>IF('[1]CY+4 Estimates'!C9="","",'[1]CY+4 Estimates'!C9)</f>
        <v>4</v>
      </c>
      <c r="AC20" s="29">
        <f>IF('[1]CY+4 Estimates'!D9="","",'[1]CY+4 Estimates'!D9)</f>
        <v>523.17390904952481</v>
      </c>
      <c r="AD20" s="29">
        <f>IF('[1]CY+4 Estimates'!E9="","",'[1]CY+4 Estimates'!E9)</f>
        <v>66.380740811675423</v>
      </c>
      <c r="AE20" s="31">
        <f>IF('[1]CY+4 Estimates'!F9="","",'[1]CY+4 Estimates'!F9)</f>
        <v>0.71481801678372126</v>
      </c>
      <c r="AF20" s="31">
        <f>(AA20/'[1]FY Cockpit'!C9)^(1/5)-1</f>
        <v>-0.21551923071579748</v>
      </c>
      <c r="AG20" s="41" t="s">
        <v>12</v>
      </c>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row>
    <row r="21" spans="1:85" s="26" customFormat="1" ht="15">
      <c r="A21" s="40" t="s">
        <v>13</v>
      </c>
      <c r="B21" s="20">
        <f>IF(HLOOKUP(B$13,'[1]Overview Qs'!$B$2:$U$106,'[1]Overview vs Planung Ys'!$AH10,0)="","",(HLOOKUP(B$13,'[1]Overview Qs'!B$2:U$106,'[1]Overview vs Planung Ys'!$AH10,0)))</f>
        <v>1459.7519322778753</v>
      </c>
      <c r="C21" s="28">
        <f>IF(HLOOKUP(C$1,'[1]Overview Qs'!$B$1:$U$106,'[1]Overview vs Planung Ys'!$AH10+1,0)="","",(HLOOKUP(C$1,'[1]Overview Qs'!B$1:U$106,'[1]Overview vs Planung Ys'!$AH10+1,0)))</f>
        <v>4</v>
      </c>
      <c r="D21" s="29">
        <f>IF(HLOOKUP(D$1,'[1]Overview Qs'!$B$1:$U$106,'[1]Overview vs Planung Ys'!$AH10+1,0)="","",(HLOOKUP(D$1,'[1]Overview Qs'!B$1:U$106,'[1]Overview vs Planung Ys'!$AH10+1,0)))</f>
        <v>1691.5191728615007</v>
      </c>
      <c r="E21" s="29">
        <f>IF(HLOOKUP(E$1,'[1]Overview Qs'!$B$1:$U$106,'[1]Overview vs Planung Ys'!$AH10+1,0)="","",(HLOOKUP(E$1,'[1]Overview Qs'!B$1:U$106,'[1]Overview vs Planung Ys'!$AH10+1,0)))</f>
        <v>1360.75</v>
      </c>
      <c r="F21" s="30">
        <f>IF(HLOOKUP(F$1,'[1]Overview Qs'!$B$1:$U$106,'[1]Overview vs Planung Ys'!$AH10+1,0)="","",(HLOOKUP(F$1,'[1]Overview Qs'!B$1:U$106,'[1]Overview vs Planung Ys'!$AH10+1,0)))</f>
        <v>9.2128495588821371E-2</v>
      </c>
      <c r="G21" s="20">
        <f>IF('[1]CY Estimates'!B10="","",'[1]CY Estimates'!B10)</f>
        <v>1912.5076786478903</v>
      </c>
      <c r="H21" s="28">
        <f>IF('[1]CY Estimates'!C10="","",'[1]CY Estimates'!C10)</f>
        <v>4</v>
      </c>
      <c r="I21" s="29">
        <f>IF('[1]CY Estimates'!D10="","",'[1]CY Estimates'!D10)</f>
        <v>2243.176714591561</v>
      </c>
      <c r="J21" s="29">
        <f>IF('[1]CY Estimates'!E10="","",'[1]CY Estimates'!E10)</f>
        <v>1705</v>
      </c>
      <c r="K21" s="31">
        <f>IF('[1]CY Estimates'!F10="","",'[1]CY Estimates'!F10)</f>
        <v>0.10458597120349808</v>
      </c>
      <c r="L21" s="20">
        <f>IF('[1]CY+1 Estimates'!B10="","",'[1]CY+1 Estimates'!B10)</f>
        <v>2586.0852668899406</v>
      </c>
      <c r="M21" s="28">
        <f>IF('[1]CY+1 Estimates'!C10="","",'[1]CY+1 Estimates'!C10)</f>
        <v>4</v>
      </c>
      <c r="N21" s="29">
        <f>IF('[1]CY+1 Estimates'!D10="","",'[1]CY+1 Estimates'!D10)</f>
        <v>3096.1830899999995</v>
      </c>
      <c r="O21" s="29">
        <f>IF('[1]CY+1 Estimates'!E10="","",'[1]CY+1 Estimates'!E10)</f>
        <v>2205</v>
      </c>
      <c r="P21" s="31">
        <f>IF('[1]CY+1 Estimates'!F10="","",'[1]CY+1 Estimates'!F10)</f>
        <v>0.1245432405283828</v>
      </c>
      <c r="Q21" s="20">
        <f>IF('[1]CY+2 Estimates'!B10="","",'[1]CY+2 Estimates'!B10)</f>
        <v>3620.6348316989329</v>
      </c>
      <c r="R21" s="28">
        <f>IF('[1]CY+2 Estimates'!C10="","",'[1]CY+2 Estimates'!C10)</f>
        <v>3</v>
      </c>
      <c r="S21" s="29">
        <f>IF('[1]CY+2 Estimates'!D10="","",'[1]CY+2 Estimates'!D10)</f>
        <v>4710.9044950967991</v>
      </c>
      <c r="T21" s="29">
        <f>IF('[1]CY+2 Estimates'!E10="","",'[1]CY+2 Estimates'!E10)</f>
        <v>2805</v>
      </c>
      <c r="U21" s="31">
        <f>IF('[1]CY+2 Estimates'!F10="","",'[1]CY+2 Estimates'!F10)</f>
        <v>0.22149436363763039</v>
      </c>
      <c r="V21" s="20">
        <f>IF('[1]CY+3 Estimates'!B10="","",'[1]CY+3 Estimates'!B10)</f>
        <v>5535.6164075993984</v>
      </c>
      <c r="W21" s="28">
        <f>IF('[1]CY+3 Estimates'!C10="","",'[1]CY+3 Estimates'!C10)</f>
        <v>2</v>
      </c>
      <c r="X21" s="29">
        <f>IF('[1]CY+3 Estimates'!D10="","",'[1]CY+3 Estimates'!D10)</f>
        <v>6825.2328151987958</v>
      </c>
      <c r="Y21" s="29">
        <f>IF('[1]CY+3 Estimates'!E10="","",'[1]CY+3 Estimates'!E10)</f>
        <v>4246</v>
      </c>
      <c r="Z21" s="31">
        <f>IF('[1]CY+3 Estimates'!F10="","",'[1]CY+3 Estimates'!F10)</f>
        <v>0.23296708309285794</v>
      </c>
      <c r="AA21" s="20">
        <f>IF('[1]CY+4 Estimates'!B10="","",'[1]CY+4 Estimates'!B10)</f>
        <v>5246</v>
      </c>
      <c r="AB21" s="28">
        <f>IF('[1]CY+4 Estimates'!C10="","",'[1]CY+4 Estimates'!C10)</f>
        <v>1</v>
      </c>
      <c r="AC21" s="29">
        <f>IF('[1]CY+4 Estimates'!D10="","",'[1]CY+4 Estimates'!D10)</f>
        <v>5246</v>
      </c>
      <c r="AD21" s="29">
        <f>IF('[1]CY+4 Estimates'!E10="","",'[1]CY+4 Estimates'!E10)</f>
        <v>5246</v>
      </c>
      <c r="AE21" s="31">
        <f>IF('[1]CY+4 Estimates'!F10="","",'[1]CY+4 Estimates'!F10)</f>
        <v>0</v>
      </c>
      <c r="AF21" s="31"/>
      <c r="AG21" s="41" t="s">
        <v>13</v>
      </c>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row>
    <row r="22" spans="1:85" s="26" customFormat="1" ht="15">
      <c r="A22" s="40" t="str">
        <f>IF('[1]Configurated Planning view'!B11="","",'[1]Configurated Planning view'!B11)</f>
        <v>TV Customer</v>
      </c>
      <c r="B22" s="20">
        <f>IF(HLOOKUP(B$13,'[1]Overview Qs'!$B$2:$U$106,'[1]Overview vs Planung Ys'!$AH11,0)="","",(HLOOKUP(B$13,'[1]Overview Qs'!B$2:U$106,'[1]Overview vs Planung Ys'!$AH11,0)))</f>
        <v>2235.0088097612761</v>
      </c>
      <c r="C22" s="28">
        <f>IF(HLOOKUP(C$1,'[1]Overview Qs'!$B$1:$U$106,'[1]Overview vs Planung Ys'!$AH11+1,0)="","",(HLOOKUP(C$1,'[1]Overview Qs'!B$1:U$106,'[1]Overview vs Planung Ys'!$AH11+1,0)))</f>
        <v>13</v>
      </c>
      <c r="D22" s="29">
        <f>IF(HLOOKUP(D$1,'[1]Overview Qs'!$B$1:$U$106,'[1]Overview vs Planung Ys'!$AH11+1,0)="","",(HLOOKUP(D$1,'[1]Overview Qs'!B$1:U$106,'[1]Overview vs Planung Ys'!$AH11+1,0)))</f>
        <v>2298.6051827118754</v>
      </c>
      <c r="E22" s="29">
        <f>IF(HLOOKUP(E$1,'[1]Overview Qs'!$B$1:$U$106,'[1]Overview vs Planung Ys'!$AH11+1,0)="","",(HLOOKUP(E$1,'[1]Overview Qs'!B$1:U$106,'[1]Overview vs Planung Ys'!$AH11+1,0)))</f>
        <v>2046</v>
      </c>
      <c r="F22" s="30">
        <f>IF(HLOOKUP(F$1,'[1]Overview Qs'!$B$1:$U$106,'[1]Overview vs Planung Ys'!$AH11+1,0)="","",(HLOOKUP(F$1,'[1]Overview Qs'!B$1:U$106,'[1]Overview vs Planung Ys'!$AH11+1,0)))</f>
        <v>2.6454431954373851E-2</v>
      </c>
      <c r="G22" s="20">
        <f>IF('[1]CY Estimates'!B11="","",'[1]CY Estimates'!B11)</f>
        <v>2412.9488326794699</v>
      </c>
      <c r="H22" s="28">
        <f>IF('[1]CY Estimates'!C11="","",'[1]CY Estimates'!C11)</f>
        <v>14</v>
      </c>
      <c r="I22" s="29">
        <f>IF('[1]CY Estimates'!D11="","",'[1]CY Estimates'!D11)</f>
        <v>2536.400531852526</v>
      </c>
      <c r="J22" s="29">
        <f>IF('[1]CY Estimates'!E11="","",'[1]CY Estimates'!E11)</f>
        <v>2176</v>
      </c>
      <c r="K22" s="31">
        <f>IF('[1]CY Estimates'!F11="","",'[1]CY Estimates'!F11)</f>
        <v>3.3314752194831973E-2</v>
      </c>
      <c r="L22" s="20">
        <f>IF('[1]CY+1 Estimates'!B11="","",'[1]CY+1 Estimates'!B11)</f>
        <v>2649.2759491193037</v>
      </c>
      <c r="M22" s="28">
        <f>IF('[1]CY+1 Estimates'!C11="","",'[1]CY+1 Estimates'!C11)</f>
        <v>14</v>
      </c>
      <c r="N22" s="29">
        <f>IF('[1]CY+1 Estimates'!D11="","",'[1]CY+1 Estimates'!D11)</f>
        <v>2806.01</v>
      </c>
      <c r="O22" s="29">
        <f>IF('[1]CY+1 Estimates'!E11="","",'[1]CY+1 Estimates'!E11)</f>
        <v>2326</v>
      </c>
      <c r="P22" s="31">
        <f>IF('[1]CY+1 Estimates'!F11="","",'[1]CY+1 Estimates'!F11)</f>
        <v>4.5809804353067807E-2</v>
      </c>
      <c r="Q22" s="20">
        <f>IF('[1]CY+2 Estimates'!B11="","",'[1]CY+2 Estimates'!B11)</f>
        <v>2907.5524018162305</v>
      </c>
      <c r="R22" s="28">
        <f>IF('[1]CY+2 Estimates'!C11="","",'[1]CY+2 Estimates'!C11)</f>
        <v>13</v>
      </c>
      <c r="S22" s="29">
        <f>IF('[1]CY+2 Estimates'!D11="","",'[1]CY+2 Estimates'!D11)</f>
        <v>3223.5709799999995</v>
      </c>
      <c r="T22" s="29">
        <f>IF('[1]CY+2 Estimates'!E11="","",'[1]CY+2 Estimates'!E11)</f>
        <v>2476</v>
      </c>
      <c r="U22" s="31">
        <f>IF('[1]CY+2 Estimates'!F11="","",'[1]CY+2 Estimates'!F11)</f>
        <v>6.183961000581991E-2</v>
      </c>
      <c r="V22" s="20">
        <f>IF('[1]CY+3 Estimates'!B11="","",'[1]CY+3 Estimates'!B11)</f>
        <v>3158.9670318935619</v>
      </c>
      <c r="W22" s="28">
        <f>IF('[1]CY+3 Estimates'!C11="","",'[1]CY+3 Estimates'!C11)</f>
        <v>11</v>
      </c>
      <c r="X22" s="29">
        <f>IF('[1]CY+3 Estimates'!D11="","",'[1]CY+3 Estimates'!D11)</f>
        <v>3642.6352073999992</v>
      </c>
      <c r="Y22" s="29">
        <f>IF('[1]CY+3 Estimates'!E11="","",'[1]CY+3 Estimates'!E11)</f>
        <v>2626</v>
      </c>
      <c r="Z22" s="31">
        <f>IF('[1]CY+3 Estimates'!F11="","",'[1]CY+3 Estimates'!F11)</f>
        <v>8.5940953854549543E-2</v>
      </c>
      <c r="AA22" s="20">
        <f>IF('[1]CY+4 Estimates'!B11="","",'[1]CY+4 Estimates'!B11)</f>
        <v>3373.0924984300932</v>
      </c>
      <c r="AB22" s="28">
        <f>IF('[1]CY+4 Estimates'!C11="","",'[1]CY+4 Estimates'!C11)</f>
        <v>9</v>
      </c>
      <c r="AC22" s="29">
        <f>IF('[1]CY+4 Estimates'!D11="","",'[1]CY+4 Estimates'!D11)</f>
        <v>3970.1927999999994</v>
      </c>
      <c r="AD22" s="29">
        <f>IF('[1]CY+4 Estimates'!E11="","",'[1]CY+4 Estimates'!E11)</f>
        <v>2776</v>
      </c>
      <c r="AE22" s="31">
        <f>IF('[1]CY+4 Estimates'!F11="","",'[1]CY+4 Estimates'!F11)</f>
        <v>0.10127898043102472</v>
      </c>
      <c r="AF22" s="31">
        <f>(AA22/'[1]FY Cockpit'!C11)^(1/5)-1</f>
        <v>9.1525696745810903E-2</v>
      </c>
      <c r="AG22" s="41" t="s">
        <v>14</v>
      </c>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row>
    <row r="23" spans="1:85" s="26" customFormat="1" ht="15">
      <c r="A23" s="19" t="s">
        <v>15</v>
      </c>
      <c r="B23" s="20">
        <f>IF(HLOOKUP(B$13,'[1]Overview Qs'!$B$2:$U$106,'[1]Overview vs Planung Ys'!$AH12,0)="","",(HLOOKUP(B$13,'[1]Overview Qs'!B$2:U$106,'[1]Overview vs Planung Ys'!$AH12,0)))</f>
        <v>5015.0023741576142</v>
      </c>
      <c r="C23" s="21">
        <f>IF(HLOOKUP(C$1,'[1]Overview Qs'!$B$1:$U$106,'[1]Overview vs Planung Ys'!$AH12+1,0)="","",(HLOOKUP(C$1,'[1]Overview Qs'!B$1:U$106,'[1]Overview vs Planung Ys'!$AH12+1,0)))</f>
        <v>16</v>
      </c>
      <c r="D23" s="22">
        <f>IF(HLOOKUP(D$1,'[1]Overview Qs'!$B$1:$U$106,'[1]Overview vs Planung Ys'!$AH12+1,0)="","",(HLOOKUP(D$1,'[1]Overview Qs'!B$1:U$106,'[1]Overview vs Planung Ys'!$AH12+1,0)))</f>
        <v>5250.164300000496</v>
      </c>
      <c r="E23" s="22">
        <f>IF(HLOOKUP(E$1,'[1]Overview Qs'!$B$1:$U$106,'[1]Overview vs Planung Ys'!$AH12+1,0)="","",(HLOOKUP(E$1,'[1]Overview Qs'!B$1:U$106,'[1]Overview vs Planung Ys'!$AH12+1,0)))</f>
        <v>4717.2464615545005</v>
      </c>
      <c r="F23" s="23">
        <f>IF(HLOOKUP(F$1,'[1]Overview Qs'!$B$1:$U$106,'[1]Overview vs Planung Ys'!$AH12+1,0)="","",(HLOOKUP(F$1,'[1]Overview Qs'!B$1:U$106,'[1]Overview vs Planung Ys'!$AH12+1,0)))</f>
        <v>2.7019500389989209E-2</v>
      </c>
      <c r="G23" s="20">
        <f>IF('[1]CY Estimates'!B12="","",'[1]CY Estimates'!B12)</f>
        <v>20643.675607927868</v>
      </c>
      <c r="H23" s="21">
        <f>IF('[1]CY Estimates'!C12="","",'[1]CY Estimates'!C12)</f>
        <v>16</v>
      </c>
      <c r="I23" s="22">
        <f>IF('[1]CY Estimates'!D12="","",'[1]CY Estimates'!D12)</f>
        <v>21502.441340608431</v>
      </c>
      <c r="J23" s="22">
        <f>IF('[1]CY Estimates'!E12="","",'[1]CY Estimates'!E12)</f>
        <v>19877.972517295082</v>
      </c>
      <c r="K23" s="24">
        <f>IF('[1]CY Estimates'!F12="","",'[1]CY Estimates'!F12)</f>
        <v>2.3567173457624171E-2</v>
      </c>
      <c r="L23" s="20">
        <f>IF('[1]CY+1 Estimates'!B12="","",'[1]CY+1 Estimates'!B12)</f>
        <v>21745.226361628189</v>
      </c>
      <c r="M23" s="21">
        <f>IF('[1]CY+1 Estimates'!C12="","",'[1]CY+1 Estimates'!C12)</f>
        <v>16</v>
      </c>
      <c r="N23" s="22">
        <f>IF('[1]CY+1 Estimates'!D12="","",'[1]CY+1 Estimates'!D12)</f>
        <v>23068.682152927686</v>
      </c>
      <c r="O23" s="22">
        <f>IF('[1]CY+1 Estimates'!E12="","",'[1]CY+1 Estimates'!E12)</f>
        <v>19080.756541724768</v>
      </c>
      <c r="P23" s="24">
        <f>IF('[1]CY+1 Estimates'!F12="","",'[1]CY+1 Estimates'!F12)</f>
        <v>4.3404303031399291E-2</v>
      </c>
      <c r="Q23" s="20">
        <f>IF('[1]CY+2 Estimates'!B12="","",'[1]CY+2 Estimates'!B12)</f>
        <v>22512.18362902465</v>
      </c>
      <c r="R23" s="21">
        <f>IF('[1]CY+2 Estimates'!C12="","",'[1]CY+2 Estimates'!C12)</f>
        <v>15</v>
      </c>
      <c r="S23" s="22">
        <f>IF('[1]CY+2 Estimates'!D12="","",'[1]CY+2 Estimates'!D12)</f>
        <v>24390.410566190869</v>
      </c>
      <c r="T23" s="22">
        <f>IF('[1]CY+2 Estimates'!E12="","",'[1]CY+2 Estimates'!E12)</f>
        <v>18699.083915312083</v>
      </c>
      <c r="U23" s="24">
        <f>IF('[1]CY+2 Estimates'!F12="","",'[1]CY+2 Estimates'!F12)</f>
        <v>6.0034583950718125E-2</v>
      </c>
      <c r="V23" s="20">
        <f>IF('[1]CY+3 Estimates'!B12="","",'[1]CY+3 Estimates'!B12)</f>
        <v>23166.655545422229</v>
      </c>
      <c r="W23" s="21">
        <f>IF('[1]CY+3 Estimates'!C12="","",'[1]CY+3 Estimates'!C12)</f>
        <v>12</v>
      </c>
      <c r="X23" s="22">
        <f>IF('[1]CY+3 Estimates'!D12="","",'[1]CY+3 Estimates'!D12)</f>
        <v>25350.193134228979</v>
      </c>
      <c r="Y23" s="22">
        <f>IF('[1]CY+3 Estimates'!E12="","",'[1]CY+3 Estimates'!E12)</f>
        <v>18289.732314052831</v>
      </c>
      <c r="Z23" s="24">
        <f>IF('[1]CY+3 Estimates'!F12="","",'[1]CY+3 Estimates'!F12)</f>
        <v>7.8167954008289228E-2</v>
      </c>
      <c r="AA23" s="20">
        <f>IF('[1]CY+4 Estimates'!B12="","",'[1]CY+4 Estimates'!B12)</f>
        <v>23785.924067316311</v>
      </c>
      <c r="AB23" s="21">
        <f>IF('[1]CY+4 Estimates'!C12="","",'[1]CY+4 Estimates'!C12)</f>
        <v>8</v>
      </c>
      <c r="AC23" s="22">
        <f>IF('[1]CY+4 Estimates'!D12="","",'[1]CY+4 Estimates'!D12)</f>
        <v>26649.897216028134</v>
      </c>
      <c r="AD23" s="22">
        <f>IF('[1]CY+4 Estimates'!E12="","",'[1]CY+4 Estimates'!E12)</f>
        <v>17861.946178073598</v>
      </c>
      <c r="AE23" s="24">
        <f>IF('[1]CY+4 Estimates'!F12="","",'[1]CY+4 Estimates'!F12)</f>
        <v>0.10759607722126042</v>
      </c>
      <c r="AF23" s="24">
        <f>(AA23/'[1]FY Cockpit'!C12)^(1/5)-1</f>
        <v>5.0913891652367704E-2</v>
      </c>
      <c r="AG23" s="25" t="s">
        <v>15</v>
      </c>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row>
    <row r="24" spans="1:85" s="26" customFormat="1" ht="15">
      <c r="A24" s="27" t="s">
        <v>16</v>
      </c>
      <c r="B24" s="20">
        <f>IF(HLOOKUP(B$13,'[1]Overview Qs'!$B$2:$U$106,'[1]Overview vs Planung Ys'!$AH13,0)="","",(HLOOKUP(B$13,'[1]Overview Qs'!B$2:U$106,'[1]Overview vs Planung Ys'!$AH13,0)))</f>
        <v>6827.0440846827187</v>
      </c>
      <c r="C24" s="28">
        <f>IF(HLOOKUP(C$1,'[1]Overview Qs'!$B$1:$U$106,'[1]Overview vs Planung Ys'!$AH13+1,0)="","",(HLOOKUP(C$1,'[1]Overview Qs'!B$1:U$106,'[1]Overview vs Planung Ys'!$AH13+1,0)))</f>
        <v>17</v>
      </c>
      <c r="D24" s="29">
        <f>IF(HLOOKUP(D$1,'[1]Overview Qs'!$B$1:$U$106,'[1]Overview vs Planung Ys'!$AH13+1,0)="","",(HLOOKUP(D$1,'[1]Overview Qs'!B$1:U$106,'[1]Overview vs Planung Ys'!$AH13+1,0)))</f>
        <v>7259.0707849500004</v>
      </c>
      <c r="E24" s="29">
        <f>IF(HLOOKUP(E$1,'[1]Overview Qs'!$B$1:$U$106,'[1]Overview vs Planung Ys'!$AH13+1,0)="","",(HLOOKUP(E$1,'[1]Overview Qs'!B$1:U$106,'[1]Overview vs Planung Ys'!$AH13+1,0)))</f>
        <v>6124.0295316293932</v>
      </c>
      <c r="F24" s="30">
        <f>IF(HLOOKUP(F$1,'[1]Overview Qs'!$B$1:$U$106,'[1]Overview vs Planung Ys'!$AH13+1,0)="","",(HLOOKUP(F$1,'[1]Overview Qs'!B$1:U$106,'[1]Overview vs Planung Ys'!$AH13+1,0)))</f>
        <v>3.6001797903029036E-2</v>
      </c>
      <c r="G24" s="20">
        <f>IF('[1]CY Estimates'!B13="","",'[1]CY Estimates'!B13)</f>
        <v>28264.181413929069</v>
      </c>
      <c r="H24" s="28">
        <f>IF('[1]CY Estimates'!C13="","",'[1]CY Estimates'!C13)</f>
        <v>17</v>
      </c>
      <c r="I24" s="29">
        <f>IF('[1]CY Estimates'!D13="","",'[1]CY Estimates'!D13)</f>
        <v>29672.959071750163</v>
      </c>
      <c r="J24" s="29">
        <f>IF('[1]CY Estimates'!E13="","",'[1]CY Estimates'!E13)</f>
        <v>26630.245263049048</v>
      </c>
      <c r="K24" s="31">
        <f>IF('[1]CY Estimates'!F13="","",'[1]CY Estimates'!F13)</f>
        <v>2.5982233193440639E-2</v>
      </c>
      <c r="L24" s="20">
        <f>IF('[1]CY+1 Estimates'!B13="","",'[1]CY+1 Estimates'!B13)</f>
        <v>29676.381590507222</v>
      </c>
      <c r="M24" s="28">
        <f>IF('[1]CY+1 Estimates'!C13="","",'[1]CY+1 Estimates'!C13)</f>
        <v>17</v>
      </c>
      <c r="N24" s="29">
        <f>IF('[1]CY+1 Estimates'!D13="","",'[1]CY+1 Estimates'!D13)</f>
        <v>31906.294285714292</v>
      </c>
      <c r="O24" s="29">
        <f>IF('[1]CY+1 Estimates'!E13="","",'[1]CY+1 Estimates'!E13)</f>
        <v>24841.706966728067</v>
      </c>
      <c r="P24" s="31">
        <f>IF('[1]CY+1 Estimates'!F13="","",'[1]CY+1 Estimates'!F13)</f>
        <v>5.0833020231424303E-2</v>
      </c>
      <c r="Q24" s="20">
        <f>IF('[1]CY+2 Estimates'!B13="","",'[1]CY+2 Estimates'!B13)</f>
        <v>30658.122699152693</v>
      </c>
      <c r="R24" s="28">
        <f>IF('[1]CY+2 Estimates'!C13="","",'[1]CY+2 Estimates'!C13)</f>
        <v>16</v>
      </c>
      <c r="S24" s="29">
        <f>IF('[1]CY+2 Estimates'!D13="","",'[1]CY+2 Estimates'!D13)</f>
        <v>33230.400000000001</v>
      </c>
      <c r="T24" s="29">
        <f>IF('[1]CY+2 Estimates'!E13="","",'[1]CY+2 Estimates'!E13)</f>
        <v>24344.797972483946</v>
      </c>
      <c r="U24" s="31">
        <f>IF('[1]CY+2 Estimates'!F13="","",'[1]CY+2 Estimates'!F13)</f>
        <v>6.4947854445186942E-2</v>
      </c>
      <c r="V24" s="20">
        <f>IF('[1]CY+3 Estimates'!B13="","",'[1]CY+3 Estimates'!B13)</f>
        <v>31461.880131738009</v>
      </c>
      <c r="W24" s="28">
        <f>IF('[1]CY+3 Estimates'!C13="","",'[1]CY+3 Estimates'!C13)</f>
        <v>13</v>
      </c>
      <c r="X24" s="29">
        <f>IF('[1]CY+3 Estimates'!D13="","",'[1]CY+3 Estimates'!D13)</f>
        <v>34907.215945833304</v>
      </c>
      <c r="Y24" s="29">
        <f>IF('[1]CY+3 Estimates'!E13="","",'[1]CY+3 Estimates'!E13)</f>
        <v>23811.853039058155</v>
      </c>
      <c r="Z24" s="31">
        <f>IF('[1]CY+3 Estimates'!F13="","",'[1]CY+3 Estimates'!F13)</f>
        <v>8.3450529141116059E-2</v>
      </c>
      <c r="AA24" s="20">
        <f>IF('[1]CY+4 Estimates'!B13="","",'[1]CY+4 Estimates'!B13)</f>
        <v>32127.462389799042</v>
      </c>
      <c r="AB24" s="28">
        <f>IF('[1]CY+4 Estimates'!C13="","",'[1]CY+4 Estimates'!C13)</f>
        <v>9</v>
      </c>
      <c r="AC24" s="29">
        <f>IF('[1]CY+4 Estimates'!D13="","",'[1]CY+4 Estimates'!D13)</f>
        <v>36696.908466470741</v>
      </c>
      <c r="AD24" s="29">
        <f>IF('[1]CY+4 Estimates'!E13="","",'[1]CY+4 Estimates'!E13)</f>
        <v>23254.907730774041</v>
      </c>
      <c r="AE24" s="31">
        <f>IF('[1]CY+4 Estimates'!F13="","",'[1]CY+4 Estimates'!F13)</f>
        <v>0.11258469561178712</v>
      </c>
      <c r="AF24" s="31">
        <f>(AA24/'[1]FY Cockpit'!C13)^(1/5)-1</f>
        <v>5.4278959628433876E-2</v>
      </c>
      <c r="AG24" s="32" t="s">
        <v>16</v>
      </c>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row>
    <row r="25" spans="1:85" s="26" customFormat="1" ht="15">
      <c r="A25" s="27" t="s">
        <v>17</v>
      </c>
      <c r="B25" s="20">
        <f>IF(HLOOKUP(B$13,'[1]Overview Qs'!$B$2:$U$106,'[1]Overview vs Planung Ys'!$AH14,0)="","",(HLOOKUP(B$13,'[1]Overview Qs'!B$2:U$106,'[1]Overview vs Planung Ys'!$AH14,0)))</f>
        <v>3771.0664073487519</v>
      </c>
      <c r="C25" s="28">
        <f>IF(HLOOKUP(C$1,'[1]Overview Qs'!$B$1:$U$106,'[1]Overview vs Planung Ys'!$AH14+1,0)="","",(HLOOKUP(C$1,'[1]Overview Qs'!B$1:U$106,'[1]Overview vs Planung Ys'!$AH14+1,0)))</f>
        <v>14</v>
      </c>
      <c r="D25" s="29">
        <f>IF(HLOOKUP(D$1,'[1]Overview Qs'!$B$1:$U$106,'[1]Overview vs Planung Ys'!$AH14+1,0)="","",(HLOOKUP(D$1,'[1]Overview Qs'!B$1:U$106,'[1]Overview vs Planung Ys'!$AH14+1,0)))</f>
        <v>3917.6435427701131</v>
      </c>
      <c r="E25" s="29">
        <f>IF(HLOOKUP(E$1,'[1]Overview Qs'!$B$1:$U$106,'[1]Overview vs Planung Ys'!$AH14+1,0)="","",(HLOOKUP(E$1,'[1]Overview Qs'!B$1:U$106,'[1]Overview vs Planung Ys'!$AH14+1,0)))</f>
        <v>3237.3228154373696</v>
      </c>
      <c r="F25" s="30">
        <f>IF(HLOOKUP(F$1,'[1]Overview Qs'!$B$1:$U$106,'[1]Overview vs Planung Ys'!$AH14+1,0)="","",(HLOOKUP(F$1,'[1]Overview Qs'!B$1:U$106,'[1]Overview vs Planung Ys'!$AH14+1,0)))</f>
        <v>4.2907668488308411E-2</v>
      </c>
      <c r="G25" s="20">
        <f>IF('[1]CY Estimates'!B14="","",'[1]CY Estimates'!B14)</f>
        <v>15549.563028813485</v>
      </c>
      <c r="H25" s="28">
        <f>IF('[1]CY Estimates'!C14="","",'[1]CY Estimates'!C14)</f>
        <v>15</v>
      </c>
      <c r="I25" s="29">
        <f>IF('[1]CY Estimates'!D14="","",'[1]CY Estimates'!D14)</f>
        <v>16062.339664455005</v>
      </c>
      <c r="J25" s="29">
        <f>IF('[1]CY Estimates'!E14="","",'[1]CY Estimates'!E14)</f>
        <v>14990.940090231335</v>
      </c>
      <c r="K25" s="31">
        <f>IF('[1]CY Estimates'!F14="","",'[1]CY Estimates'!F14)</f>
        <v>2.0728321330395528E-2</v>
      </c>
      <c r="L25" s="20">
        <f>IF('[1]CY+1 Estimates'!B14="","",'[1]CY+1 Estimates'!B14)</f>
        <v>16410.339940337679</v>
      </c>
      <c r="M25" s="28">
        <f>IF('[1]CY+1 Estimates'!C14="","",'[1]CY+1 Estimates'!C14)</f>
        <v>15</v>
      </c>
      <c r="N25" s="29">
        <f>IF('[1]CY+1 Estimates'!D14="","",'[1]CY+1 Estimates'!D14)</f>
        <v>17292.192191004448</v>
      </c>
      <c r="O25" s="29">
        <f>IF('[1]CY+1 Estimates'!E14="","",'[1]CY+1 Estimates'!E14)</f>
        <v>15038.914454110747</v>
      </c>
      <c r="P25" s="31">
        <f>IF('[1]CY+1 Estimates'!F14="","",'[1]CY+1 Estimates'!F14)</f>
        <v>4.4701223993207258E-2</v>
      </c>
      <c r="Q25" s="20">
        <f>IF('[1]CY+2 Estimates'!B14="","",'[1]CY+2 Estimates'!B14)</f>
        <v>16891.169805264752</v>
      </c>
      <c r="R25" s="28">
        <f>IF('[1]CY+2 Estimates'!C14="","",'[1]CY+2 Estimates'!C14)</f>
        <v>14</v>
      </c>
      <c r="S25" s="29">
        <f>IF('[1]CY+2 Estimates'!D14="","",'[1]CY+2 Estimates'!D14)</f>
        <v>18531.020752413497</v>
      </c>
      <c r="T25" s="29">
        <f>IF('[1]CY+2 Estimates'!E14="","",'[1]CY+2 Estimates'!E14)</f>
        <v>15017.691532105928</v>
      </c>
      <c r="U25" s="31">
        <f>IF('[1]CY+2 Estimates'!F14="","",'[1]CY+2 Estimates'!F14)</f>
        <v>6.4661618666996504E-2</v>
      </c>
      <c r="V25" s="20">
        <f>IF('[1]CY+3 Estimates'!B14="","",'[1]CY+3 Estimates'!B14)</f>
        <v>17329.788684857289</v>
      </c>
      <c r="W25" s="28">
        <f>IF('[1]CY+3 Estimates'!C14="","",'[1]CY+3 Estimates'!C14)</f>
        <v>12</v>
      </c>
      <c r="X25" s="29">
        <f>IF('[1]CY+3 Estimates'!D14="","",'[1]CY+3 Estimates'!D14)</f>
        <v>19222.371066122512</v>
      </c>
      <c r="Y25" s="29">
        <f>IF('[1]CY+3 Estimates'!E14="","",'[1]CY+3 Estimates'!E14)</f>
        <v>14795.645227506478</v>
      </c>
      <c r="Z25" s="31">
        <f>IF('[1]CY+3 Estimates'!F14="","",'[1]CY+3 Estimates'!F14)</f>
        <v>7.8463343458646417E-2</v>
      </c>
      <c r="AA25" s="20">
        <f>IF('[1]CY+4 Estimates'!B14="","",'[1]CY+4 Estimates'!B14)</f>
        <v>17661.487633609981</v>
      </c>
      <c r="AB25" s="28">
        <f>IF('[1]CY+4 Estimates'!C14="","",'[1]CY+4 Estimates'!C14)</f>
        <v>8</v>
      </c>
      <c r="AC25" s="29">
        <f>IF('[1]CY+4 Estimates'!D14="","",'[1]CY+4 Estimates'!D14)</f>
        <v>20263.66016207969</v>
      </c>
      <c r="AD25" s="29">
        <f>IF('[1]CY+4 Estimates'!E14="","",'[1]CY+4 Estimates'!E14)</f>
        <v>14545.301365994434</v>
      </c>
      <c r="AE25" s="31">
        <f>IF('[1]CY+4 Estimates'!F14="","",'[1]CY+4 Estimates'!F14)</f>
        <v>0.10914683740177468</v>
      </c>
      <c r="AF25" s="31"/>
      <c r="AG25" s="32" t="s">
        <v>17</v>
      </c>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row>
    <row r="26" spans="1:85" s="26" customFormat="1" ht="15">
      <c r="A26" s="27" t="s">
        <v>18</v>
      </c>
      <c r="B26" s="20">
        <f>IF(HLOOKUP(B$13,'[1]Overview Qs'!$B$2:$U$106,'[1]Overview vs Planung Ys'!$AH15,0)="","",(HLOOKUP(B$13,'[1]Overview Qs'!B$2:U$106,'[1]Overview vs Planung Ys'!$AH15,0)))</f>
        <v>5226.057501119757</v>
      </c>
      <c r="C26" s="28">
        <f>IF(HLOOKUP(C$1,'[1]Overview Qs'!$B$1:$U$106,'[1]Overview vs Planung Ys'!$AH15+1,0)="","",(HLOOKUP(C$1,'[1]Overview Qs'!B$1:U$106,'[1]Overview vs Planung Ys'!$AH15+1,0)))</f>
        <v>16</v>
      </c>
      <c r="D26" s="29">
        <f>IF(HLOOKUP(D$1,'[1]Overview Qs'!$B$1:$U$106,'[1]Overview vs Planung Ys'!$AH15+1,0)="","",(HLOOKUP(D$1,'[1]Overview Qs'!B$1:U$106,'[1]Overview vs Planung Ys'!$AH15+1,0)))</f>
        <v>5369.8927483824991</v>
      </c>
      <c r="E26" s="29">
        <f>IF(HLOOKUP(E$1,'[1]Overview Qs'!$B$1:$U$106,'[1]Overview vs Planung Ys'!$AH15+1,0)="","",(HLOOKUP(E$1,'[1]Overview Qs'!B$1:U$106,'[1]Overview vs Planung Ys'!$AH15+1,0)))</f>
        <v>5055.2816438086511</v>
      </c>
      <c r="F26" s="30">
        <f>IF(HLOOKUP(F$1,'[1]Overview Qs'!$B$1:$U$106,'[1]Overview vs Planung Ys'!$AH15+1,0)="","",(HLOOKUP(F$1,'[1]Overview Qs'!B$1:U$106,'[1]Overview vs Planung Ys'!$AH15+1,0)))</f>
        <v>1.9292366720840327E-2</v>
      </c>
      <c r="G26" s="20">
        <f>IF('[1]CY Estimates'!B15="","",'[1]CY Estimates'!B15)</f>
        <v>21304.753508069902</v>
      </c>
      <c r="H26" s="28">
        <f>IF('[1]CY Estimates'!C15="","",'[1]CY Estimates'!C15)</f>
        <v>17</v>
      </c>
      <c r="I26" s="29">
        <f>IF('[1]CY Estimates'!D15="","",'[1]CY Estimates'!D15)</f>
        <v>22194.395747499999</v>
      </c>
      <c r="J26" s="29">
        <f>IF('[1]CY Estimates'!E15="","",'[1]CY Estimates'!E15)</f>
        <v>20365.285325209901</v>
      </c>
      <c r="K26" s="31">
        <f>IF('[1]CY Estimates'!F15="","",'[1]CY Estimates'!F15)</f>
        <v>2.4294910752121639E-2</v>
      </c>
      <c r="L26" s="20">
        <f>IF('[1]CY+1 Estimates'!B15="","",'[1]CY+1 Estimates'!B15)</f>
        <v>22592.114970568986</v>
      </c>
      <c r="M26" s="28">
        <f>IF('[1]CY+1 Estimates'!C15="","",'[1]CY+1 Estimates'!C15)</f>
        <v>17</v>
      </c>
      <c r="N26" s="29">
        <f>IF('[1]CY+1 Estimates'!D15="","",'[1]CY+1 Estimates'!D15)</f>
        <v>24016.933598617288</v>
      </c>
      <c r="O26" s="29">
        <f>IF('[1]CY+1 Estimates'!E15="","",'[1]CY+1 Estimates'!E15)</f>
        <v>19793.311362604753</v>
      </c>
      <c r="P26" s="31">
        <f>IF('[1]CY+1 Estimates'!F15="","",'[1]CY+1 Estimates'!F15)</f>
        <v>4.6455755308174446E-2</v>
      </c>
      <c r="Q26" s="20">
        <f>IF('[1]CY+2 Estimates'!B15="","",'[1]CY+2 Estimates'!B15)</f>
        <v>23366.77950965452</v>
      </c>
      <c r="R26" s="28">
        <f>IF('[1]CY+2 Estimates'!C15="","",'[1]CY+2 Estimates'!C15)</f>
        <v>16</v>
      </c>
      <c r="S26" s="29">
        <f>IF('[1]CY+2 Estimates'!D15="","",'[1]CY+2 Estimates'!D15)</f>
        <v>25229.217317456092</v>
      </c>
      <c r="T26" s="29">
        <f>IF('[1]CY+2 Estimates'!E15="","",'[1]CY+2 Estimates'!E15)</f>
        <v>19551.902543355151</v>
      </c>
      <c r="U26" s="31">
        <f>IF('[1]CY+2 Estimates'!F15="","",'[1]CY+2 Estimates'!F15)</f>
        <v>6.2668562029114402E-2</v>
      </c>
      <c r="V26" s="20">
        <f>IF('[1]CY+3 Estimates'!B15="","",'[1]CY+3 Estimates'!B15)</f>
        <v>24120.048683288889</v>
      </c>
      <c r="W26" s="28">
        <f>IF('[1]CY+3 Estimates'!C15="","",'[1]CY+3 Estimates'!C15)</f>
        <v>13</v>
      </c>
      <c r="X26" s="29">
        <f>IF('[1]CY+3 Estimates'!D15="","",'[1]CY+3 Estimates'!D15)</f>
        <v>26469.204958050697</v>
      </c>
      <c r="Y26" s="29">
        <f>IF('[1]CY+3 Estimates'!E15="","",'[1]CY+3 Estimates'!E15)</f>
        <v>19262.814989628325</v>
      </c>
      <c r="Z26" s="31">
        <f>IF('[1]CY+3 Estimates'!F15="","",'[1]CY+3 Estimates'!F15)</f>
        <v>7.7139449222004441E-2</v>
      </c>
      <c r="AA26" s="20">
        <f>IF('[1]CY+4 Estimates'!B15="","",'[1]CY+4 Estimates'!B15)</f>
        <v>24884.090627404548</v>
      </c>
      <c r="AB26" s="28">
        <f>IF('[1]CY+4 Estimates'!C15="","",'[1]CY+4 Estimates'!C15)</f>
        <v>9</v>
      </c>
      <c r="AC26" s="29">
        <f>IF('[1]CY+4 Estimates'!D15="","",'[1]CY+4 Estimates'!D15)</f>
        <v>27903.060043183734</v>
      </c>
      <c r="AD26" s="29">
        <f>IF('[1]CY+4 Estimates'!E15="","",'[1]CY+4 Estimates'!E15)</f>
        <v>18936.886149490248</v>
      </c>
      <c r="AE26" s="31">
        <f>IF('[1]CY+4 Estimates'!F15="","",'[1]CY+4 Estimates'!F15)</f>
        <v>0.10359627208318213</v>
      </c>
      <c r="AF26" s="31"/>
      <c r="AG26" s="32" t="s">
        <v>18</v>
      </c>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row>
    <row r="27" spans="1:85" s="26" customFormat="1" ht="15">
      <c r="A27" s="40" t="s">
        <v>19</v>
      </c>
      <c r="B27" s="42">
        <f>IF(HLOOKUP(B$13,'[1]Overview Qs'!$B$2:$U$106,'[1]Overview vs Planung Ys'!$AH16,0)="","",(HLOOKUP(B$13,'[1]Overview Qs'!B$2:U$106,'[1]Overview vs Planung Ys'!$AH16,0)))</f>
        <v>36.870338369840766</v>
      </c>
      <c r="C27" s="28">
        <f>IF(HLOOKUP(C$1,'[1]Overview Qs'!$B$1:$U$106,'[1]Overview vs Planung Ys'!$AH16+1,0)="","",(HLOOKUP(C$1,'[1]Overview Qs'!B$1:U$106,'[1]Overview vs Planung Ys'!$AH16+1,0)))</f>
        <v>9</v>
      </c>
      <c r="D27" s="29">
        <f>IF(HLOOKUP(D$1,'[1]Overview Qs'!$B$1:$U$106,'[1]Overview vs Planung Ys'!$AH16+1,0)="","",(HLOOKUP(D$1,'[1]Overview Qs'!B$1:U$106,'[1]Overview vs Planung Ys'!$AH16+1,0)))</f>
        <v>37.855601249065927</v>
      </c>
      <c r="E27" s="29">
        <f>IF(HLOOKUP(E$1,'[1]Overview Qs'!$B$1:$U$106,'[1]Overview vs Planung Ys'!$AH16+1,0)="","",(HLOOKUP(E$1,'[1]Overview Qs'!B$1:U$106,'[1]Overview vs Planung Ys'!$AH16+1,0)))</f>
        <v>36</v>
      </c>
      <c r="F27" s="30">
        <f>IF(HLOOKUP(F$1,'[1]Overview Qs'!$B$1:$U$106,'[1]Overview vs Planung Ys'!$AH16+1,0)="","",(HLOOKUP(F$1,'[1]Overview Qs'!B$1:U$106,'[1]Overview vs Planung Ys'!$AH16+1,0)))</f>
        <v>1.663586238556209E-2</v>
      </c>
      <c r="G27" s="20">
        <f>IF('[1]CY Estimates'!B16="","",'[1]CY Estimates'!B16)</f>
        <v>36.047722256758014</v>
      </c>
      <c r="H27" s="28">
        <f>IF('[1]CY Estimates'!C16="","",'[1]CY Estimates'!C16)</f>
        <v>11</v>
      </c>
      <c r="I27" s="29">
        <f>IF('[1]CY Estimates'!D16="","",'[1]CY Estimates'!D16)</f>
        <v>37.035585806401059</v>
      </c>
      <c r="J27" s="29">
        <f>IF('[1]CY Estimates'!E16="","",'[1]CY Estimates'!E16)</f>
        <v>34.759518355000218</v>
      </c>
      <c r="K27" s="31">
        <f>IF('[1]CY Estimates'!F16="","",'[1]CY Estimates'!F16)</f>
        <v>1.9730017711956305E-2</v>
      </c>
      <c r="L27" s="20">
        <f>IF('[1]CY+1 Estimates'!B16="","",'[1]CY+1 Estimates'!B16)</f>
        <v>36.012639460144868</v>
      </c>
      <c r="M27" s="28">
        <f>IF('[1]CY+1 Estimates'!C16="","",'[1]CY+1 Estimates'!C16)</f>
        <v>11</v>
      </c>
      <c r="N27" s="29">
        <f>IF('[1]CY+1 Estimates'!D16="","",'[1]CY+1 Estimates'!D16)</f>
        <v>38.474959345204994</v>
      </c>
      <c r="O27" s="29">
        <f>IF('[1]CY+1 Estimates'!E16="","",'[1]CY+1 Estimates'!E16)</f>
        <v>34.07696047902072</v>
      </c>
      <c r="P27" s="31">
        <f>IF('[1]CY+1 Estimates'!F16="","",'[1]CY+1 Estimates'!F16)</f>
        <v>3.7162483145017251E-2</v>
      </c>
      <c r="Q27" s="20">
        <f>IF('[1]CY+2 Estimates'!B16="","",'[1]CY+2 Estimates'!B16)</f>
        <v>35.812883576609799</v>
      </c>
      <c r="R27" s="28">
        <f>IF('[1]CY+2 Estimates'!C16="","",'[1]CY+2 Estimates'!C16)</f>
        <v>11</v>
      </c>
      <c r="S27" s="29">
        <f>IF('[1]CY+2 Estimates'!D16="","",'[1]CY+2 Estimates'!D16)</f>
        <v>39.080161713493027</v>
      </c>
      <c r="T27" s="29">
        <f>IF('[1]CY+2 Estimates'!E16="","",'[1]CY+2 Estimates'!E16)</f>
        <v>32.749898650814458</v>
      </c>
      <c r="U27" s="31">
        <f>IF('[1]CY+2 Estimates'!F16="","",'[1]CY+2 Estimates'!F16)</f>
        <v>5.2482432485150457E-2</v>
      </c>
      <c r="V27" s="20">
        <f>IF('[1]CY+3 Estimates'!B16="","",'[1]CY+3 Estimates'!B16)</f>
        <v>35.769538758842856</v>
      </c>
      <c r="W27" s="28">
        <f>IF('[1]CY+3 Estimates'!C16="","",'[1]CY+3 Estimates'!C16)</f>
        <v>9</v>
      </c>
      <c r="X27" s="29">
        <f>IF('[1]CY+3 Estimates'!D16="","",'[1]CY+3 Estimates'!D16)</f>
        <v>39.419327342013915</v>
      </c>
      <c r="Y27" s="29">
        <f>IF('[1]CY+3 Estimates'!E16="","",'[1]CY+3 Estimates'!E16)</f>
        <v>32.053963304484654</v>
      </c>
      <c r="Z27" s="31">
        <f>IF('[1]CY+3 Estimates'!F16="","",'[1]CY+3 Estimates'!F16)</f>
        <v>5.9778159085162479E-2</v>
      </c>
      <c r="AA27" s="20">
        <f>IF('[1]CY+4 Estimates'!B16="","",'[1]CY+4 Estimates'!B16)</f>
        <v>35.76773109259814</v>
      </c>
      <c r="AB27" s="28">
        <f>IF('[1]CY+4 Estimates'!C16="","",'[1]CY+4 Estimates'!C16)</f>
        <v>7</v>
      </c>
      <c r="AC27" s="29">
        <f>IF('[1]CY+4 Estimates'!D16="","",'[1]CY+4 Estimates'!D16)</f>
        <v>37.938714016354773</v>
      </c>
      <c r="AD27" s="29">
        <f>IF('[1]CY+4 Estimates'!E16="","",'[1]CY+4 Estimates'!E16)</f>
        <v>32.789530999223196</v>
      </c>
      <c r="AE27" s="31">
        <f>IF('[1]CY+4 Estimates'!F16="","",'[1]CY+4 Estimates'!F16)</f>
        <v>4.5863779004048928E-2</v>
      </c>
      <c r="AF27" s="31">
        <f>(AA27/'[1]FY Cockpit'!C16)^(1/5)-1</f>
        <v>-1.2035000811743468E-2</v>
      </c>
      <c r="AG27" s="43" t="s">
        <v>19</v>
      </c>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row>
    <row r="28" spans="1:85" s="26" customFormat="1" ht="15">
      <c r="A28" s="44" t="s">
        <v>20</v>
      </c>
      <c r="B28" s="42">
        <f>IF(HLOOKUP(B$13,'[1]Overview Qs'!$B$2:$U$106,'[1]Overview vs Planung Ys'!$AH17,0)="","",(HLOOKUP(B$13,'[1]Overview Qs'!B$2:U$106,'[1]Overview vs Planung Ys'!$AH17,0)))</f>
        <v>983.64815879911646</v>
      </c>
      <c r="C28" s="28">
        <f>IF(HLOOKUP(C$1,'[1]Overview Qs'!$B$1:$U$106,'[1]Overview vs Planung Ys'!$AH17+1,0)="","",(HLOOKUP(C$1,'[1]Overview Qs'!B$1:U$106,'[1]Overview vs Planung Ys'!$AH17+1,0)))</f>
        <v>12</v>
      </c>
      <c r="D28" s="29">
        <f>IF(HLOOKUP(D$1,'[1]Overview Qs'!$B$1:$U$106,'[1]Overview vs Planung Ys'!$AH17+1,0)="","",(HLOOKUP(D$1,'[1]Overview Qs'!B$1:U$106,'[1]Overview vs Planung Ys'!$AH17+1,0)))</f>
        <v>1200</v>
      </c>
      <c r="E28" s="29">
        <f>IF(HLOOKUP(E$1,'[1]Overview Qs'!$B$1:$U$106,'[1]Overview vs Planung Ys'!$AH17+1,0)="","",(HLOOKUP(E$1,'[1]Overview Qs'!B$1:U$106,'[1]Overview vs Planung Ys'!$AH17+1,0)))</f>
        <v>771</v>
      </c>
      <c r="F28" s="30">
        <f>IF(HLOOKUP(F$1,'[1]Overview Qs'!$B$1:$U$106,'[1]Overview vs Planung Ys'!$AH17+1,0)="","",(HLOOKUP(F$1,'[1]Overview Qs'!B$1:U$106,'[1]Overview vs Planung Ys'!$AH17+1,0)))</f>
        <v>0.12397088151399903</v>
      </c>
      <c r="G28" s="20">
        <f>IF('[1]CY Estimates'!B17="","",'[1]CY Estimates'!B17)</f>
        <v>2917.5936463869166</v>
      </c>
      <c r="H28" s="28">
        <f>IF('[1]CY Estimates'!C17="","",'[1]CY Estimates'!C17)</f>
        <v>12</v>
      </c>
      <c r="I28" s="29">
        <f>IF('[1]CY Estimates'!D17="","",'[1]CY Estimates'!D17)</f>
        <v>3200</v>
      </c>
      <c r="J28" s="29">
        <f>IF('[1]CY Estimates'!E17="","",'[1]CY Estimates'!E17)</f>
        <v>2450</v>
      </c>
      <c r="K28" s="31">
        <f>IF('[1]CY Estimates'!F17="","",'[1]CY Estimates'!F17)</f>
        <v>7.3703189530266E-2</v>
      </c>
      <c r="L28" s="20">
        <f>IF('[1]CY+1 Estimates'!B17="","",'[1]CY+1 Estimates'!B17)</f>
        <v>1643.7113482688285</v>
      </c>
      <c r="M28" s="28">
        <f>IF('[1]CY+1 Estimates'!C17="","",'[1]CY+1 Estimates'!C17)</f>
        <v>12</v>
      </c>
      <c r="N28" s="29">
        <f>IF('[1]CY+1 Estimates'!D17="","",'[1]CY+1 Estimates'!D17)</f>
        <v>2560.9620759243153</v>
      </c>
      <c r="O28" s="29">
        <f>IF('[1]CY+1 Estimates'!E17="","",'[1]CY+1 Estimates'!E17)</f>
        <v>756</v>
      </c>
      <c r="P28" s="31">
        <f>IF('[1]CY+1 Estimates'!F17="","",'[1]CY+1 Estimates'!F17)</f>
        <v>0.29552587895745197</v>
      </c>
      <c r="Q28" s="20">
        <f>IF('[1]CY+2 Estimates'!B17="","",'[1]CY+2 Estimates'!B17)</f>
        <v>1144.5798351808144</v>
      </c>
      <c r="R28" s="28">
        <f>IF('[1]CY+2 Estimates'!C17="","",'[1]CY+2 Estimates'!C17)</f>
        <v>11</v>
      </c>
      <c r="S28" s="29">
        <f>IF('[1]CY+2 Estimates'!D17="","",'[1]CY+2 Estimates'!D17)</f>
        <v>2125.5901498240128</v>
      </c>
      <c r="T28" s="29">
        <f>IF('[1]CY+2 Estimates'!E17="","",'[1]CY+2 Estimates'!E17)</f>
        <v>120</v>
      </c>
      <c r="U28" s="31">
        <f>IF('[1]CY+2 Estimates'!F17="","",'[1]CY+2 Estimates'!F17)</f>
        <v>0.45673745274216926</v>
      </c>
      <c r="V28" s="20">
        <f>IF('[1]CY+3 Estimates'!B17="","",'[1]CY+3 Estimates'!B17)</f>
        <v>945.11208828371218</v>
      </c>
      <c r="W28" s="28">
        <f>IF('[1]CY+3 Estimates'!C17="","",'[1]CY+3 Estimates'!C17)</f>
        <v>8</v>
      </c>
      <c r="X28" s="29">
        <f>IF('[1]CY+3 Estimates'!D17="","",'[1]CY+3 Estimates'!D17)</f>
        <v>1765.8967062696975</v>
      </c>
      <c r="Y28" s="29">
        <f>IF('[1]CY+3 Estimates'!E17="","",'[1]CY+3 Estimates'!E17)</f>
        <v>395</v>
      </c>
      <c r="Z28" s="31">
        <f>IF('[1]CY+3 Estimates'!F17="","",'[1]CY+3 Estimates'!F17)</f>
        <v>0.42545975052140089</v>
      </c>
      <c r="AA28" s="20">
        <f>IF('[1]CY+4 Estimates'!B17="","",'[1]CY+4 Estimates'!B17)</f>
        <v>911.27987479458352</v>
      </c>
      <c r="AB28" s="28">
        <f>IF('[1]CY+4 Estimates'!C17="","",'[1]CY+4 Estimates'!C17)</f>
        <v>6</v>
      </c>
      <c r="AC28" s="29">
        <f>IF('[1]CY+4 Estimates'!D17="","",'[1]CY+4 Estimates'!D17)</f>
        <v>1467.6792487675011</v>
      </c>
      <c r="AD28" s="29">
        <f>IF('[1]CY+4 Estimates'!E17="","",'[1]CY+4 Estimates'!E17)</f>
        <v>500</v>
      </c>
      <c r="AE28" s="31">
        <f>IF('[1]CY+4 Estimates'!F17="","",'[1]CY+4 Estimates'!F17)</f>
        <v>0.31883114665033069</v>
      </c>
      <c r="AF28" s="31">
        <f>(AA28/'[1]FY Cockpit'!C17)^(1/5)-1</f>
        <v>-0.14598761270122418</v>
      </c>
      <c r="AG28" s="45" t="s">
        <v>20</v>
      </c>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row>
    <row r="29" spans="1:85" s="26" customFormat="1" ht="15">
      <c r="A29" s="44" t="s">
        <v>21</v>
      </c>
      <c r="B29" s="42">
        <f>IF(HLOOKUP(B$13,'[1]Overview Qs'!$B$2:$U$106,'[1]Overview vs Planung Ys'!$AH18,0)="","",(HLOOKUP(B$13,'[1]Overview Qs'!B$2:U$106,'[1]Overview vs Planung Ys'!$AH18,0)))</f>
        <v>250.14848000000021</v>
      </c>
      <c r="C29" s="28">
        <f>IF(HLOOKUP(C$1,'[1]Overview Qs'!$B$1:$U$106,'[1]Overview vs Planung Ys'!$AH18+1,0)="","",(HLOOKUP(C$1,'[1]Overview Qs'!B$1:U$106,'[1]Overview vs Planung Ys'!$AH18+1,0)))</f>
        <v>10</v>
      </c>
      <c r="D29" s="29">
        <f>IF(HLOOKUP(D$1,'[1]Overview Qs'!$B$1:$U$106,'[1]Overview vs Planung Ys'!$AH18+1,0)="","",(HLOOKUP(D$1,'[1]Overview Qs'!B$1:U$106,'[1]Overview vs Planung Ys'!$AH18+1,0)))</f>
        <v>550</v>
      </c>
      <c r="E29" s="29">
        <f>IF(HLOOKUP(E$1,'[1]Overview Qs'!$B$1:$U$106,'[1]Overview vs Planung Ys'!$AH18+1,0)="","",(HLOOKUP(E$1,'[1]Overview Qs'!B$1:U$106,'[1]Overview vs Planung Ys'!$AH18+1,0)))</f>
        <v>50</v>
      </c>
      <c r="F29" s="30">
        <f>IF(HLOOKUP(F$1,'[1]Overview Qs'!$B$1:$U$106,'[1]Overview vs Planung Ys'!$AH18+1,0)="","",(HLOOKUP(F$1,'[1]Overview Qs'!B$1:U$106,'[1]Overview vs Planung Ys'!$AH18+1,0)))</f>
        <v>0.5848690993408342</v>
      </c>
      <c r="G29" s="20">
        <f>IF('[1]CY Estimates'!B18="","",'[1]CY Estimates'!B18)</f>
        <v>649.82401065259796</v>
      </c>
      <c r="H29" s="28">
        <f>IF('[1]CY Estimates'!C18="","",'[1]CY Estimates'!C18)</f>
        <v>11</v>
      </c>
      <c r="I29" s="29">
        <f>IF('[1]CY Estimates'!D18="","",'[1]CY Estimates'!D18)</f>
        <v>1750</v>
      </c>
      <c r="J29" s="29">
        <f>IF('[1]CY Estimates'!E18="","",'[1]CY Estimates'!E18)</f>
        <v>152.87417218543123</v>
      </c>
      <c r="K29" s="31">
        <f>IF('[1]CY Estimates'!F18="","",'[1]CY Estimates'!F18)</f>
        <v>0.60971945934181448</v>
      </c>
      <c r="L29" s="20">
        <f>IF('[1]CY+1 Estimates'!B18="","",'[1]CY+1 Estimates'!B18)</f>
        <v>455.85642735157143</v>
      </c>
      <c r="M29" s="28">
        <f>IF('[1]CY+1 Estimates'!C18="","",'[1]CY+1 Estimates'!C18)</f>
        <v>11</v>
      </c>
      <c r="N29" s="29">
        <f>IF('[1]CY+1 Estimates'!D18="","",'[1]CY+1 Estimates'!D18)</f>
        <v>1500</v>
      </c>
      <c r="O29" s="29">
        <f>IF('[1]CY+1 Estimates'!E18="","",'[1]CY+1 Estimates'!E18)</f>
        <v>-200</v>
      </c>
      <c r="P29" s="31">
        <f>IF('[1]CY+1 Estimates'!F18="","",'[1]CY+1 Estimates'!F18)</f>
        <v>0.98189415504323951</v>
      </c>
      <c r="Q29" s="20">
        <f>IF('[1]CY+2 Estimates'!B18="","",'[1]CY+2 Estimates'!B18)</f>
        <v>388.86799934396049</v>
      </c>
      <c r="R29" s="28">
        <f>IF('[1]CY+2 Estimates'!C18="","",'[1]CY+2 Estimates'!C18)</f>
        <v>10</v>
      </c>
      <c r="S29" s="29">
        <f>IF('[1]CY+2 Estimates'!D18="","",'[1]CY+2 Estimates'!D18)</f>
        <v>1000</v>
      </c>
      <c r="T29" s="29">
        <f>IF('[1]CY+2 Estimates'!E18="","",'[1]CY+2 Estimates'!E18)</f>
        <v>-350</v>
      </c>
      <c r="U29" s="31">
        <f>IF('[1]CY+2 Estimates'!F18="","",'[1]CY+2 Estimates'!F18)</f>
        <v>1.0292764057708448</v>
      </c>
      <c r="V29" s="20">
        <f>IF('[1]CY+3 Estimates'!B18="","",'[1]CY+3 Estimates'!B18)</f>
        <v>384.37323591125732</v>
      </c>
      <c r="W29" s="28">
        <f>IF('[1]CY+3 Estimates'!C18="","",'[1]CY+3 Estimates'!C18)</f>
        <v>8</v>
      </c>
      <c r="X29" s="29">
        <f>IF('[1]CY+3 Estimates'!D18="","",'[1]CY+3 Estimates'!D18)</f>
        <v>1000</v>
      </c>
      <c r="Y29" s="29">
        <f>IF('[1]CY+3 Estimates'!E18="","",'[1]CY+3 Estimates'!E18)</f>
        <v>-100</v>
      </c>
      <c r="Z29" s="31">
        <f>IF('[1]CY+3 Estimates'!F18="","",'[1]CY+3 Estimates'!F18)</f>
        <v>0.84341565115529737</v>
      </c>
      <c r="AA29" s="20">
        <f>IF('[1]CY+4 Estimates'!B18="","",'[1]CY+4 Estimates'!B18)</f>
        <v>412.01120679642918</v>
      </c>
      <c r="AB29" s="28">
        <f>IF('[1]CY+4 Estimates'!C18="","",'[1]CY+4 Estimates'!C18)</f>
        <v>6</v>
      </c>
      <c r="AC29" s="29">
        <f>IF('[1]CY+4 Estimates'!D18="","",'[1]CY+4 Estimates'!D18)</f>
        <v>1000</v>
      </c>
      <c r="AD29" s="29">
        <f>IF('[1]CY+4 Estimates'!E18="","",'[1]CY+4 Estimates'!E18)</f>
        <v>-100</v>
      </c>
      <c r="AE29" s="31">
        <f>IF('[1]CY+4 Estimates'!F18="","",'[1]CY+4 Estimates'!F18)</f>
        <v>0.88042403206994524</v>
      </c>
      <c r="AF29" s="31">
        <f>(AA29/'[1]FY Cockpit'!C18)^(1/5)-1</f>
        <v>4.6663397994023859E-2</v>
      </c>
      <c r="AG29" s="45" t="s">
        <v>21</v>
      </c>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row>
    <row r="30" spans="1:85" s="46" customFormat="1" ht="15">
      <c r="A30" s="40" t="s">
        <v>22</v>
      </c>
      <c r="B30" s="42">
        <f>IF(HLOOKUP(B$13,'[1]Overview Qs'!$B$2:$U$106,'[1]Overview vs Planung Ys'!$AH19,0)="","",(HLOOKUP(B$13,'[1]Overview Qs'!B$2:U$106,'[1]Overview vs Planung Ys'!$AH19,0)))</f>
        <v>1593.1346141460078</v>
      </c>
      <c r="C30" s="28">
        <f>IF(HLOOKUP(C$1,'[1]Overview Qs'!$B$1:$U$106,'[1]Overview vs Planung Ys'!$AH19+1,0)="","",(HLOOKUP(C$1,'[1]Overview Qs'!B$1:U$106,'[1]Overview vs Planung Ys'!$AH19+1,0)))</f>
        <v>13</v>
      </c>
      <c r="D30" s="29">
        <f>IF(HLOOKUP(D$1,'[1]Overview Qs'!$B$1:$U$106,'[1]Overview vs Planung Ys'!$AH19+1,0)="","",(HLOOKUP(D$1,'[1]Overview Qs'!B$1:U$106,'[1]Overview vs Planung Ys'!$AH19+1,0)))</f>
        <v>1945.6900117492114</v>
      </c>
      <c r="E30" s="29">
        <f>IF(HLOOKUP(E$1,'[1]Overview Qs'!$B$1:$U$106,'[1]Overview vs Planung Ys'!$AH19+1,0)="","",(HLOOKUP(E$1,'[1]Overview Qs'!B$1:U$106,'[1]Overview vs Planung Ys'!$AH19+1,0)))</f>
        <v>1196</v>
      </c>
      <c r="F30" s="30">
        <f>IF(HLOOKUP(F$1,'[1]Overview Qs'!$B$1:$U$106,'[1]Overview vs Planung Ys'!$AH19+1,0)="","",(HLOOKUP(F$1,'[1]Overview Qs'!B$1:U$106,'[1]Overview vs Planung Ys'!$AH19+1,0)))</f>
        <v>0.16213885258819791</v>
      </c>
      <c r="G30" s="20">
        <f>IF('[1]CY Estimates'!B19="","",'[1]CY Estimates'!B19)</f>
        <v>4507.2248009401992</v>
      </c>
      <c r="H30" s="28">
        <f>IF('[1]CY Estimates'!C19="","",'[1]CY Estimates'!C19)</f>
        <v>13</v>
      </c>
      <c r="I30" s="29">
        <f>IF('[1]CY Estimates'!D19="","",'[1]CY Estimates'!D19)</f>
        <v>5450</v>
      </c>
      <c r="J30" s="29">
        <f>IF('[1]CY Estimates'!E19="","",'[1]CY Estimates'!E19)</f>
        <v>2200</v>
      </c>
      <c r="K30" s="31">
        <f>IF('[1]CY Estimates'!F19="","",'[1]CY Estimates'!F19)</f>
        <v>0.19251850852226704</v>
      </c>
      <c r="L30" s="20">
        <f>IF('[1]CY+1 Estimates'!B19="","",'[1]CY+1 Estimates'!B19)</f>
        <v>2905.4030771158559</v>
      </c>
      <c r="M30" s="28">
        <f>IF('[1]CY+1 Estimates'!C19="","",'[1]CY+1 Estimates'!C19)</f>
        <v>13</v>
      </c>
      <c r="N30" s="29">
        <f>IF('[1]CY+1 Estimates'!D19="","",'[1]CY+1 Estimates'!D19)</f>
        <v>4466.6666666666715</v>
      </c>
      <c r="O30" s="29">
        <f>IF('[1]CY+1 Estimates'!E19="","",'[1]CY+1 Estimates'!E19)</f>
        <v>417.98778099555057</v>
      </c>
      <c r="P30" s="31">
        <f>IF('[1]CY+1 Estimates'!F19="","",'[1]CY+1 Estimates'!F19)</f>
        <v>0.40804214572386088</v>
      </c>
      <c r="Q30" s="20">
        <f>IF('[1]CY+2 Estimates'!B19="","",'[1]CY+2 Estimates'!B19)</f>
        <v>2199.2637554603666</v>
      </c>
      <c r="R30" s="28">
        <f>IF('[1]CY+2 Estimates'!C19="","",'[1]CY+2 Estimates'!C19)</f>
        <v>12</v>
      </c>
      <c r="S30" s="29">
        <f>IF('[1]CY+2 Estimates'!D19="","",'[1]CY+2 Estimates'!D19)</f>
        <v>3483.3333333333285</v>
      </c>
      <c r="T30" s="29">
        <f>IF('[1]CY+2 Estimates'!E19="","",'[1]CY+2 Estimates'!E19)</f>
        <v>97.369954936460999</v>
      </c>
      <c r="U30" s="31">
        <f>IF('[1]CY+2 Estimates'!F19="","",'[1]CY+2 Estimates'!F19)</f>
        <v>0.48180565421855959</v>
      </c>
      <c r="V30" s="20">
        <f>IF('[1]CY+3 Estimates'!B19="","",'[1]CY+3 Estimates'!B19)</f>
        <v>1698.8236232586096</v>
      </c>
      <c r="W30" s="28">
        <f>IF('[1]CY+3 Estimates'!C19="","",'[1]CY+3 Estimates'!C19)</f>
        <v>10</v>
      </c>
      <c r="X30" s="29">
        <f>IF('[1]CY+3 Estimates'!D19="","",'[1]CY+3 Estimates'!D19)</f>
        <v>2662.4000000000015</v>
      </c>
      <c r="Y30" s="29">
        <f>IF('[1]CY+3 Estimates'!E19="","",'[1]CY+3 Estimates'!E19)</f>
        <v>186.36941229123477</v>
      </c>
      <c r="Z30" s="31">
        <f>IF('[1]CY+3 Estimates'!F19="","",'[1]CY+3 Estimates'!F19)</f>
        <v>0.46306129011872027</v>
      </c>
      <c r="AA30" s="20">
        <f>IF('[1]CY+4 Estimates'!B19="","",'[1]CY+4 Estimates'!B19)</f>
        <v>1396.9756865192321</v>
      </c>
      <c r="AB30" s="28">
        <f>IF('[1]CY+4 Estimates'!C19="","",'[1]CY+4 Estimates'!C19)</f>
        <v>7</v>
      </c>
      <c r="AC30" s="29">
        <f>IF('[1]CY+4 Estimates'!D19="","",'[1]CY+4 Estimates'!D19)</f>
        <v>2030.5098506981667</v>
      </c>
      <c r="AD30" s="29">
        <f>IF('[1]CY+4 Estimates'!E19="","",'[1]CY+4 Estimates'!E19)</f>
        <v>97.369954936460999</v>
      </c>
      <c r="AE30" s="31">
        <f>IF('[1]CY+4 Estimates'!F19="","",'[1]CY+4 Estimates'!F19)</f>
        <v>0.46285651657354143</v>
      </c>
      <c r="AF30" s="31">
        <f>(AA30/'[1]FY Cockpit'!C19)^(1/5)-1</f>
        <v>-0.20420270208739977</v>
      </c>
      <c r="AG30" s="43" t="s">
        <v>22</v>
      </c>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row>
    <row r="31" spans="1:85" s="52" customFormat="1" ht="15">
      <c r="A31" s="47" t="str">
        <f>IF('[1]Configurated Planning view'!B20="","",'[1]Configurated Planning view'!B20)</f>
        <v>FX-Rate: 1 Euro for ...</v>
      </c>
      <c r="B31" s="48">
        <f>IF(HLOOKUP(B$13,'[1]Overview Qs'!$B$2:$U$106,'[1]Overview vs Planung Ys'!$AH20,0)="","",(HLOOKUP(B$13,'[1]Overview Qs'!B$2:U$106,'[1]Overview vs Planung Ys'!$AH20,0)))</f>
        <v>1.3665866323921723</v>
      </c>
      <c r="C31" s="28">
        <f>IF(HLOOKUP(C$1,'[1]Overview Qs'!$B$1:$U$106,'[1]Overview vs Planung Ys'!$AH20+1,0)="","",(HLOOKUP(C$1,'[1]Overview Qs'!B$1:U$106,'[1]Overview vs Planung Ys'!$AH20+1,0)))</f>
        <v>14</v>
      </c>
      <c r="D31" s="49">
        <f>IF(HLOOKUP(D$1,'[1]Overview Qs'!$B$1:$U$106,'[1]Overview vs Planung Ys'!$AH20+1,0)="","",(HLOOKUP(D$1,'[1]Overview Qs'!B$1:U$106,'[1]Overview vs Planung Ys'!$AH20+1,0)))</f>
        <v>1.3888888888888891</v>
      </c>
      <c r="E31" s="49">
        <f>IF(HLOOKUP(E$1,'[1]Overview Qs'!$B$1:$U$106,'[1]Overview vs Planung Ys'!$AH20+1,0)="","",(HLOOKUP(E$1,'[1]Overview Qs'!B$1:U$106,'[1]Overview vs Planung Ys'!$AH20+1,0)))</f>
        <v>1.321021413757117</v>
      </c>
      <c r="F31" s="30">
        <f>IF(HLOOKUP(F$1,'[1]Overview Qs'!$B$1:$U$106,'[1]Overview vs Planung Ys'!$AH20+1,0)="","",(HLOOKUP(F$1,'[1]Overview Qs'!B$1:U$106,'[1]Overview vs Planung Ys'!$AH20+1,0)))</f>
        <v>1.3151539237644025E-2</v>
      </c>
      <c r="G31" s="48">
        <f>IF('[1]CY Estimates'!B20="","",'[1]CY Estimates'!B20)</f>
        <v>1.3709180377039247</v>
      </c>
      <c r="H31" s="28">
        <f>IF('[1]CY Estimates'!C20="","",'[1]CY Estimates'!C20)</f>
        <v>15</v>
      </c>
      <c r="I31" s="49">
        <f>IF('[1]CY Estimates'!D20="","",'[1]CY Estimates'!D20)</f>
        <v>1.3888888888888888</v>
      </c>
      <c r="J31" s="49">
        <f>IF('[1]CY Estimates'!E20="","",'[1]CY Estimates'!E20)</f>
        <v>1.3280873586206901</v>
      </c>
      <c r="K31" s="30">
        <f>IF('[1]CY Estimates'!F20="","",'[1]CY Estimates'!F20)</f>
        <v>1.2634032690907028E-2</v>
      </c>
      <c r="L31" s="48">
        <f>IF('[1]CY+1 Estimates'!B20="","",'[1]CY+1 Estimates'!B20)</f>
        <v>1.371989155410573</v>
      </c>
      <c r="M31" s="28">
        <f>IF('[1]CY+1 Estimates'!C20="","",'[1]CY+1 Estimates'!C20)</f>
        <v>15</v>
      </c>
      <c r="N31" s="49">
        <f>IF('[1]CY+1 Estimates'!D20="","",'[1]CY+1 Estimates'!D20)</f>
        <v>1.3888888888888891</v>
      </c>
      <c r="O31" s="49">
        <f>IF('[1]CY+1 Estimates'!E20="","",'[1]CY+1 Estimates'!E20)</f>
        <v>1.3280873586206901</v>
      </c>
      <c r="P31" s="30">
        <f>IF('[1]CY+1 Estimates'!F20="","",'[1]CY+1 Estimates'!F20)</f>
        <v>1.2981120791355124E-2</v>
      </c>
      <c r="Q31" s="48">
        <f>IF('[1]CY+2 Estimates'!B20="","",'[1]CY+2 Estimates'!B20)</f>
        <v>1.3707820315906931</v>
      </c>
      <c r="R31" s="28">
        <f>IF('[1]CY+2 Estimates'!C20="","",'[1]CY+2 Estimates'!C20)</f>
        <v>14</v>
      </c>
      <c r="S31" s="49">
        <f>IF('[1]CY+2 Estimates'!D20="","",'[1]CY+2 Estimates'!D20)</f>
        <v>1.383962400000001</v>
      </c>
      <c r="T31" s="49">
        <f>IF('[1]CY+2 Estimates'!E20="","",'[1]CY+2 Estimates'!E20)</f>
        <v>1.3280873586206901</v>
      </c>
      <c r="U31" s="30">
        <f>IF('[1]CY+2 Estimates'!F20="","",'[1]CY+2 Estimates'!F20)</f>
        <v>1.300891661363447E-2</v>
      </c>
      <c r="V31" s="48">
        <f>IF('[1]CY+3 Estimates'!B20="","",'[1]CY+3 Estimates'!B20)</f>
        <v>1.3685561735028111</v>
      </c>
      <c r="W31" s="28">
        <f>IF('[1]CY+3 Estimates'!C20="","",'[1]CY+3 Estimates'!C20)</f>
        <v>11</v>
      </c>
      <c r="X31" s="49">
        <f>IF('[1]CY+3 Estimates'!D20="","",'[1]CY+3 Estimates'!D20)</f>
        <v>1.383962400000001</v>
      </c>
      <c r="Y31" s="49">
        <f>IF('[1]CY+3 Estimates'!E20="","",'[1]CY+3 Estimates'!E20)</f>
        <v>1.3280873586206901</v>
      </c>
      <c r="Z31" s="30">
        <f>IF('[1]CY+3 Estimates'!F20="","",'[1]CY+3 Estimates'!F20)</f>
        <v>1.4263045733950498E-2</v>
      </c>
      <c r="AA31" s="48">
        <f>IF('[1]CY+4 Estimates'!B20="","",'[1]CY+4 Estimates'!B20)</f>
        <v>1.3657882628288889</v>
      </c>
      <c r="AB31" s="28">
        <f>IF('[1]CY+4 Estimates'!C20="","",'[1]CY+4 Estimates'!C20)</f>
        <v>7</v>
      </c>
      <c r="AC31" s="49">
        <f>IF('[1]CY+4 Estimates'!D20="","",'[1]CY+4 Estimates'!D20)</f>
        <v>1.383962400000001</v>
      </c>
      <c r="AD31" s="49">
        <f>IF('[1]CY+4 Estimates'!E20="","",'[1]CY+4 Estimates'!E20)</f>
        <v>1.3280873586206901</v>
      </c>
      <c r="AE31" s="30">
        <f>IF('[1]CY+4 Estimates'!F20="","",'[1]CY+4 Estimates'!F20)</f>
        <v>1.7461382262068979E-2</v>
      </c>
      <c r="AF31" s="31">
        <f>(AA31/'[1]FY Cockpit'!C20)^(1/5)-1</f>
        <v>5.5970254979940126E-3</v>
      </c>
      <c r="AG31" s="50" t="s">
        <v>23</v>
      </c>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row>
    <row r="32" spans="1:85" s="26" customFormat="1" ht="15">
      <c r="A32" s="19" t="str">
        <f>IF('[1]Configurated Planning view'!B21="","",'[1]Configurated Planning view'!B21)</f>
        <v>EU</v>
      </c>
      <c r="B32" s="20">
        <f>IF(HLOOKUP(B$13,'[1]Overview Qs'!$B$2:$U$106,'[1]Overview vs Planung Ys'!$AH21,0)="","",(HLOOKUP(B$13,'[1]Overview Qs'!B$2:U$106,'[1]Overview vs Planung Ys'!$AH21,0)))</f>
        <v>3168.9349196895523</v>
      </c>
      <c r="C32" s="21">
        <f>IF(HLOOKUP(C$1,'[1]Overview Qs'!$B$1:$U$106,'[1]Overview vs Planung Ys'!$AH21+1,0)="","",(HLOOKUP(C$1,'[1]Overview Qs'!B$1:U$106,'[1]Overview vs Planung Ys'!$AH21+1,0)))</f>
        <v>15</v>
      </c>
      <c r="D32" s="22">
        <f>IF(HLOOKUP(D$1,'[1]Overview Qs'!$B$1:$U$106,'[1]Overview vs Planung Ys'!$AH21+1,0)="","",(HLOOKUP(D$1,'[1]Overview Qs'!B$1:U$106,'[1]Overview vs Planung Ys'!$AH21+1,0)))</f>
        <v>3249.87547223002</v>
      </c>
      <c r="E32" s="22">
        <f>IF(HLOOKUP(E$1,'[1]Overview Qs'!$B$1:$U$106,'[1]Overview vs Planung Ys'!$AH21+1,0)="","",(HLOOKUP(E$1,'[1]Overview Qs'!B$1:U$106,'[1]Overview vs Planung Ys'!$AH21+1,0)))</f>
        <v>3064.3935784526598</v>
      </c>
      <c r="F32" s="23">
        <f>IF(HLOOKUP(F$1,'[1]Overview Qs'!$B$1:$U$106,'[1]Overview vs Planung Ys'!$AH21+1,0)="","",(HLOOKUP(F$1,'[1]Overview Qs'!B$1:U$106,'[1]Overview vs Planung Ys'!$AH21+1,0)))</f>
        <v>1.3560047663241566E-2</v>
      </c>
      <c r="G32" s="20">
        <f>IF('[1]CY Estimates'!B21="","",'[1]CY Estimates'!B21)</f>
        <v>13112.642768185025</v>
      </c>
      <c r="H32" s="21">
        <f>IF('[1]CY Estimates'!C21="","",'[1]CY Estimates'!C21)</f>
        <v>15</v>
      </c>
      <c r="I32" s="22">
        <f>IF('[1]CY Estimates'!D21="","",'[1]CY Estimates'!D21)</f>
        <v>13526.769371756312</v>
      </c>
      <c r="J32" s="22">
        <f>IF('[1]CY Estimates'!E21="","",'[1]CY Estimates'!E21)</f>
        <v>12688.230190445844</v>
      </c>
      <c r="K32" s="24">
        <f>IF('[1]CY Estimates'!F21="","",'[1]CY Estimates'!F21)</f>
        <v>1.6234185680910874E-2</v>
      </c>
      <c r="L32" s="20">
        <f>IF('[1]CY+1 Estimates'!B21="","",'[1]CY+1 Estimates'!B21)</f>
        <v>12936.340391153903</v>
      </c>
      <c r="M32" s="21">
        <f>IF('[1]CY+1 Estimates'!C21="","",'[1]CY+1 Estimates'!C21)</f>
        <v>15</v>
      </c>
      <c r="N32" s="22">
        <f>IF('[1]CY+1 Estimates'!D21="","",'[1]CY+1 Estimates'!D21)</f>
        <v>13351.205914807542</v>
      </c>
      <c r="O32" s="22">
        <f>IF('[1]CY+1 Estimates'!E21="","",'[1]CY+1 Estimates'!E21)</f>
        <v>12357.812068591213</v>
      </c>
      <c r="P32" s="24">
        <f>IF('[1]CY+1 Estimates'!F21="","",'[1]CY+1 Estimates'!F21)</f>
        <v>2.2521560035765768E-2</v>
      </c>
      <c r="Q32" s="20">
        <f>IF('[1]CY+2 Estimates'!B21="","",'[1]CY+2 Estimates'!B21)</f>
        <v>12836.593290682016</v>
      </c>
      <c r="R32" s="21">
        <f>IF('[1]CY+2 Estimates'!C21="","",'[1]CY+2 Estimates'!C21)</f>
        <v>15</v>
      </c>
      <c r="S32" s="22">
        <f>IF('[1]CY+2 Estimates'!D21="","",'[1]CY+2 Estimates'!D21)</f>
        <v>13403.187643249035</v>
      </c>
      <c r="T32" s="22">
        <f>IF('[1]CY+2 Estimates'!E21="","",'[1]CY+2 Estimates'!E21)</f>
        <v>12080.072086830769</v>
      </c>
      <c r="U32" s="24">
        <f>IF('[1]CY+2 Estimates'!F21="","",'[1]CY+2 Estimates'!F21)</f>
        <v>2.7472463830359107E-2</v>
      </c>
      <c r="V32" s="20">
        <f>IF('[1]CY+3 Estimates'!B21="","",'[1]CY+3 Estimates'!B21)</f>
        <v>12777.440681138323</v>
      </c>
      <c r="W32" s="21">
        <f>IF('[1]CY+3 Estimates'!C21="","",'[1]CY+3 Estimates'!C21)</f>
        <v>12</v>
      </c>
      <c r="X32" s="22">
        <f>IF('[1]CY+3 Estimates'!D21="","",'[1]CY+3 Estimates'!D21)</f>
        <v>13573.439336827842</v>
      </c>
      <c r="Y32" s="22">
        <f>IF('[1]CY+3 Estimates'!E21="","",'[1]CY+3 Estimates'!E21)</f>
        <v>11837.011269961369</v>
      </c>
      <c r="Z32" s="24">
        <f>IF('[1]CY+3 Estimates'!F21="","",'[1]CY+3 Estimates'!F21)</f>
        <v>3.7246296523500678E-2</v>
      </c>
      <c r="AA32" s="20">
        <f>IF('[1]CY+4 Estimates'!B21="","",'[1]CY+4 Estimates'!B21)</f>
        <v>12701.691163191306</v>
      </c>
      <c r="AB32" s="21">
        <f>IF('[1]CY+4 Estimates'!C21="","",'[1]CY+4 Estimates'!C21)</f>
        <v>8</v>
      </c>
      <c r="AC32" s="22">
        <f>IF('[1]CY+4 Estimates'!D21="","",'[1]CY+4 Estimates'!D21)</f>
        <v>13739.855793791821</v>
      </c>
      <c r="AD32" s="22">
        <f>IF('[1]CY+4 Estimates'!E21="","",'[1]CY+4 Estimates'!E21)</f>
        <v>11663.921717263998</v>
      </c>
      <c r="AE32" s="24">
        <f>IF('[1]CY+4 Estimates'!F21="","",'[1]CY+4 Estimates'!F21)</f>
        <v>4.525238033115149E-2</v>
      </c>
      <c r="AF32" s="24">
        <f>(AA32/'[1]FY Cockpit'!C21)^(1/5)-1</f>
        <v>-1.5075728797281363E-2</v>
      </c>
      <c r="AG32" s="25" t="s">
        <v>24</v>
      </c>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row>
    <row r="33" spans="1:85" s="26" customFormat="1" ht="15">
      <c r="A33" s="53" t="str">
        <f>IF('[1]Configurated Planning view'!B22="","",'[1]Configurated Planning view'!B22)</f>
        <v>Netherland</v>
      </c>
      <c r="B33" s="20">
        <f>IF(HLOOKUP(B$13,'[1]Overview Qs'!$B$2:$U$106,'[1]Overview vs Planung Ys'!$AH22,0)="","",(HLOOKUP(B$13,'[1]Overview Qs'!B$2:U$106,'[1]Overview vs Planung Ys'!$AH22,0)))</f>
        <v>379.71970034595194</v>
      </c>
      <c r="C33" s="28">
        <f>IF(HLOOKUP(C$1,'[1]Overview Qs'!$B$1:$U$106,'[1]Overview vs Planung Ys'!$AH22+1,0)="","",(HLOOKUP(C$1,'[1]Overview Qs'!B$1:U$106,'[1]Overview vs Planung Ys'!$AH22+1,0)))</f>
        <v>14</v>
      </c>
      <c r="D33" s="29">
        <f>IF(HLOOKUP(D$1,'[1]Overview Qs'!$B$1:$U$106,'[1]Overview vs Planung Ys'!$AH22+1,0)="","",(HLOOKUP(D$1,'[1]Overview Qs'!B$1:U$106,'[1]Overview vs Planung Ys'!$AH22+1,0)))</f>
        <v>412.09663883536706</v>
      </c>
      <c r="E33" s="29">
        <f>IF(HLOOKUP(E$1,'[1]Overview Qs'!$B$1:$U$106,'[1]Overview vs Planung Ys'!$AH22+1,0)="","",(HLOOKUP(E$1,'[1]Overview Qs'!B$1:U$106,'[1]Overview vs Planung Ys'!$AH22+1,0)))</f>
        <v>353.7</v>
      </c>
      <c r="F33" s="30">
        <f>IF(HLOOKUP(F$1,'[1]Overview Qs'!$B$1:$U$106,'[1]Overview vs Planung Ys'!$AH22+1,0)="","",(HLOOKUP(F$1,'[1]Overview Qs'!B$1:U$106,'[1]Overview vs Planung Ys'!$AH22+1,0)))</f>
        <v>4.0526452668720153E-2</v>
      </c>
      <c r="G33" s="20">
        <f>IF('[1]CY Estimates'!B22="","",'[1]CY Estimates'!B22)</f>
        <v>1577.5688809557034</v>
      </c>
      <c r="H33" s="28">
        <f>IF('[1]CY Estimates'!C22="","",'[1]CY Estimates'!C22)</f>
        <v>17</v>
      </c>
      <c r="I33" s="29">
        <f>IF('[1]CY Estimates'!D22="","",'[1]CY Estimates'!D22)</f>
        <v>1692.0401872010464</v>
      </c>
      <c r="J33" s="29">
        <f>IF('[1]CY Estimates'!E22="","",'[1]CY Estimates'!E22)</f>
        <v>1462.2055002866969</v>
      </c>
      <c r="K33" s="31">
        <f>IF('[1]CY Estimates'!F22="","",'[1]CY Estimates'!F22)</f>
        <v>3.7371454557266232E-2</v>
      </c>
      <c r="L33" s="20">
        <f>IF('[1]CY+1 Estimates'!B22="","",'[1]CY+1 Estimates'!B22)</f>
        <v>1524.0852386178358</v>
      </c>
      <c r="M33" s="28">
        <f>IF('[1]CY+1 Estimates'!C22="","",'[1]CY+1 Estimates'!C22)</f>
        <v>17</v>
      </c>
      <c r="N33" s="29">
        <f>IF('[1]CY+1 Estimates'!D22="","",'[1]CY+1 Estimates'!D22)</f>
        <v>1666.0735783917748</v>
      </c>
      <c r="O33" s="29">
        <f>IF('[1]CY+1 Estimates'!E22="","",'[1]CY+1 Estimates'!E22)</f>
        <v>1283.8626901100649</v>
      </c>
      <c r="P33" s="31">
        <f>IF('[1]CY+1 Estimates'!F22="","",'[1]CY+1 Estimates'!F22)</f>
        <v>5.9474232036732466E-2</v>
      </c>
      <c r="Q33" s="20">
        <f>IF('[1]CY+2 Estimates'!B22="","",'[1]CY+2 Estimates'!B22)</f>
        <v>1500.1901524076991</v>
      </c>
      <c r="R33" s="28">
        <f>IF('[1]CY+2 Estimates'!C22="","",'[1]CY+2 Estimates'!C22)</f>
        <v>17</v>
      </c>
      <c r="S33" s="29">
        <f>IF('[1]CY+2 Estimates'!D22="","",'[1]CY+2 Estimates'!D22)</f>
        <v>1658.9836534251533</v>
      </c>
      <c r="T33" s="29">
        <f>IF('[1]CY+2 Estimates'!E22="","",'[1]CY+2 Estimates'!E22)</f>
        <v>1264.5298275001744</v>
      </c>
      <c r="U33" s="31">
        <f>IF('[1]CY+2 Estimates'!F22="","",'[1]CY+2 Estimates'!F22)</f>
        <v>6.3569521506145102E-2</v>
      </c>
      <c r="V33" s="20">
        <f>IF('[1]CY+3 Estimates'!B22="","",'[1]CY+3 Estimates'!B22)</f>
        <v>1487.0830441484563</v>
      </c>
      <c r="W33" s="28">
        <f>IF('[1]CY+3 Estimates'!C22="","",'[1]CY+3 Estimates'!C22)</f>
        <v>14</v>
      </c>
      <c r="X33" s="29">
        <f>IF('[1]CY+3 Estimates'!D22="","",'[1]CY+3 Estimates'!D22)</f>
        <v>1651.5853226013601</v>
      </c>
      <c r="Y33" s="29">
        <f>IF('[1]CY+3 Estimates'!E22="","",'[1]CY+3 Estimates'!E22)</f>
        <v>1248.6768622871473</v>
      </c>
      <c r="Z33" s="31">
        <f>IF('[1]CY+3 Estimates'!F22="","",'[1]CY+3 Estimates'!F22)</f>
        <v>7.1171686355888344E-2</v>
      </c>
      <c r="AA33" s="20">
        <f>IF('[1]CY+4 Estimates'!B22="","",'[1]CY+4 Estimates'!B22)</f>
        <v>1484.6118696732285</v>
      </c>
      <c r="AB33" s="28">
        <f>IF('[1]CY+4 Estimates'!C22="","",'[1]CY+4 Estimates'!C22)</f>
        <v>11</v>
      </c>
      <c r="AC33" s="29">
        <f>IF('[1]CY+4 Estimates'!D22="","",'[1]CY+4 Estimates'!D22)</f>
        <v>1643.8731267957492</v>
      </c>
      <c r="AD33" s="29">
        <f>IF('[1]CY+4 Estimates'!E22="","",'[1]CY+4 Estimates'!E22)</f>
        <v>1227.3045006427703</v>
      </c>
      <c r="AE33" s="31">
        <f>IF('[1]CY+4 Estimates'!F22="","",'[1]CY+4 Estimates'!F22)</f>
        <v>8.2743397583624492E-2</v>
      </c>
      <c r="AF33" s="31">
        <f>(AA33/'[1]FY Cockpit'!C22)^(1/5)-1</f>
        <v>-2.2790711646992645E-2</v>
      </c>
      <c r="AG33" s="54" t="s">
        <v>25</v>
      </c>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row>
    <row r="34" spans="1:85" s="26" customFormat="1" ht="15">
      <c r="A34" s="27" t="str">
        <f>IF('[1]Configurated Planning view'!B23="","",'[1]Configurated Planning view'!B23)</f>
        <v>Poland</v>
      </c>
      <c r="B34" s="20">
        <f>IF(HLOOKUP(B$13,'[1]Overview Qs'!$B$2:$U$106,'[1]Overview vs Planung Ys'!$AH23,0)="","",(HLOOKUP(B$13,'[1]Overview Qs'!B$2:U$106,'[1]Overview vs Planung Ys'!$AH23,0)))</f>
        <v>358.75478274770887</v>
      </c>
      <c r="C34" s="28">
        <f>IF(HLOOKUP(C$1,'[1]Overview Qs'!$B$1:$U$106,'[1]Overview vs Planung Ys'!$AH23+1,0)="","",(HLOOKUP(C$1,'[1]Overview Qs'!B$1:U$106,'[1]Overview vs Planung Ys'!$AH23+1,0)))</f>
        <v>15</v>
      </c>
      <c r="D34" s="29">
        <f>IF(HLOOKUP(D$1,'[1]Overview Qs'!$B$1:$U$106,'[1]Overview vs Planung Ys'!$AH23+1,0)="","",(HLOOKUP(D$1,'[1]Overview Qs'!B$1:U$106,'[1]Overview vs Planung Ys'!$AH23+1,0)))</f>
        <v>383.40877327827081</v>
      </c>
      <c r="E34" s="29">
        <f>IF(HLOOKUP(E$1,'[1]Overview Qs'!$B$1:$U$106,'[1]Overview vs Planung Ys'!$AH23+1,0)="","",(HLOOKUP(E$1,'[1]Overview Qs'!B$1:U$106,'[1]Overview vs Planung Ys'!$AH23+1,0)))</f>
        <v>326.59238315898739</v>
      </c>
      <c r="F34" s="30">
        <f>IF(HLOOKUP(F$1,'[1]Overview Qs'!$B$1:$U$106,'[1]Overview vs Planung Ys'!$AH23+1,0)="","",(HLOOKUP(F$1,'[1]Overview Qs'!B$1:U$106,'[1]Overview vs Planung Ys'!$AH23+1,0)))</f>
        <v>4.0466373228348826E-2</v>
      </c>
      <c r="G34" s="20">
        <f>IF('[1]CY Estimates'!B23="","",'[1]CY Estimates'!B23)</f>
        <v>1516.3816378237882</v>
      </c>
      <c r="H34" s="28">
        <f>IF('[1]CY Estimates'!C23="","",'[1]CY Estimates'!C23)</f>
        <v>18</v>
      </c>
      <c r="I34" s="29">
        <f>IF('[1]CY Estimates'!D23="","",'[1]CY Estimates'!D23)</f>
        <v>1790.6915020924635</v>
      </c>
      <c r="J34" s="29">
        <f>IF('[1]CY Estimates'!E23="","",'[1]CY Estimates'!E23)</f>
        <v>1331.6092000000001</v>
      </c>
      <c r="K34" s="31">
        <f>IF('[1]CY Estimates'!F23="","",'[1]CY Estimates'!F23)</f>
        <v>6.8133900361099994E-2</v>
      </c>
      <c r="L34" s="20">
        <f>IF('[1]CY+1 Estimates'!B23="","",'[1]CY+1 Estimates'!B23)</f>
        <v>1502.1256851780759</v>
      </c>
      <c r="M34" s="28">
        <f>IF('[1]CY+1 Estimates'!C23="","",'[1]CY+1 Estimates'!C23)</f>
        <v>18</v>
      </c>
      <c r="N34" s="29">
        <f>IF('[1]CY+1 Estimates'!D23="","",'[1]CY+1 Estimates'!D23)</f>
        <v>1872.80897936775</v>
      </c>
      <c r="O34" s="29">
        <f>IF('[1]CY+1 Estimates'!E23="","",'[1]CY+1 Estimates'!E23)</f>
        <v>1292.4310479999999</v>
      </c>
      <c r="P34" s="31">
        <f>IF('[1]CY+1 Estimates'!F23="","",'[1]CY+1 Estimates'!F23)</f>
        <v>0.10125986747364313</v>
      </c>
      <c r="Q34" s="20">
        <f>IF('[1]CY+2 Estimates'!B23="","",'[1]CY+2 Estimates'!B23)</f>
        <v>1490.860671186173</v>
      </c>
      <c r="R34" s="28">
        <f>IF('[1]CY+2 Estimates'!C23="","",'[1]CY+2 Estimates'!C23)</f>
        <v>18</v>
      </c>
      <c r="S34" s="29">
        <f>IF('[1]CY+2 Estimates'!D23="","",'[1]CY+2 Estimates'!D23)</f>
        <v>1854.0808895740724</v>
      </c>
      <c r="T34" s="29">
        <f>IF('[1]CY+2 Estimates'!E23="","",'[1]CY+2 Estimates'!E23)</f>
        <v>1239.7819836201681</v>
      </c>
      <c r="U34" s="31">
        <f>IF('[1]CY+2 Estimates'!F23="","",'[1]CY+2 Estimates'!F23)</f>
        <v>0.10717645219939147</v>
      </c>
      <c r="V34" s="20">
        <f>IF('[1]CY+3 Estimates'!B23="","",'[1]CY+3 Estimates'!B23)</f>
        <v>1458.8487177495695</v>
      </c>
      <c r="W34" s="28">
        <f>IF('[1]CY+3 Estimates'!C23="","",'[1]CY+3 Estimates'!C23)</f>
        <v>15</v>
      </c>
      <c r="X34" s="29">
        <f>IF('[1]CY+3 Estimates'!D23="","",'[1]CY+3 Estimates'!D23)</f>
        <v>1835.5400806783316</v>
      </c>
      <c r="Y34" s="29">
        <f>IF('[1]CY+3 Estimates'!E23="","",'[1]CY+3 Estimates'!E23)</f>
        <v>1177.7928844391595</v>
      </c>
      <c r="Z34" s="31">
        <f>IF('[1]CY+3 Estimates'!F23="","",'[1]CY+3 Estimates'!F23)</f>
        <v>0.10867513083962924</v>
      </c>
      <c r="AA34" s="20">
        <f>IF('[1]CY+4 Estimates'!B23="","",'[1]CY+4 Estimates'!B23)</f>
        <v>1412.7132539031861</v>
      </c>
      <c r="AB34" s="28">
        <f>IF('[1]CY+4 Estimates'!C23="","",'[1]CY+4 Estimates'!C23)</f>
        <v>11</v>
      </c>
      <c r="AC34" s="29">
        <f>IF('[1]CY+4 Estimates'!D23="","",'[1]CY+4 Estimates'!D23)</f>
        <v>1617.0637761802268</v>
      </c>
      <c r="AD34" s="29">
        <f>IF('[1]CY+4 Estimates'!E23="","",'[1]CY+4 Estimates'!E23)</f>
        <v>1130.681169061593</v>
      </c>
      <c r="AE34" s="31">
        <f>IF('[1]CY+4 Estimates'!F23="","",'[1]CY+4 Estimates'!F23)</f>
        <v>0.1126287136159299</v>
      </c>
      <c r="AF34" s="31">
        <f>(AA34/'[1]FY Cockpit'!C23)^(1/5)-1</f>
        <v>-2.2628280426153835E-2</v>
      </c>
      <c r="AG34" s="32" t="s">
        <v>26</v>
      </c>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row>
    <row r="35" spans="1:85" s="26" customFormat="1" ht="15">
      <c r="A35" s="53" t="str">
        <f>IF('[1]Configurated Planning view'!B24="","",'[1]Configurated Planning view'!B24)</f>
        <v>Czechs</v>
      </c>
      <c r="B35" s="20">
        <f>IF(HLOOKUP(B$13,'[1]Overview Qs'!$B$2:$U$106,'[1]Overview vs Planung Ys'!$AH24,0)="","",(HLOOKUP(B$13,'[1]Overview Qs'!B$2:U$106,'[1]Overview vs Planung Ys'!$AH24,0)))</f>
        <v>209.16013211425835</v>
      </c>
      <c r="C35" s="28">
        <f>IF(HLOOKUP(C$1,'[1]Overview Qs'!$B$1:$U$106,'[1]Overview vs Planung Ys'!$AH24+1,0)="","",(HLOOKUP(C$1,'[1]Overview Qs'!B$1:U$106,'[1]Overview vs Planung Ys'!$AH24+1,0)))</f>
        <v>14</v>
      </c>
      <c r="D35" s="29">
        <f>IF(HLOOKUP(D$1,'[1]Overview Qs'!$B$1:$U$106,'[1]Overview vs Planung Ys'!$AH24+1,0)="","",(HLOOKUP(D$1,'[1]Overview Qs'!B$1:U$106,'[1]Overview vs Planung Ys'!$AH24+1,0)))</f>
        <v>225.72324999999998</v>
      </c>
      <c r="E35" s="29">
        <f>IF(HLOOKUP(E$1,'[1]Overview Qs'!$B$1:$U$106,'[1]Overview vs Planung Ys'!$AH24+1,0)="","",(HLOOKUP(E$1,'[1]Overview Qs'!B$1:U$106,'[1]Overview vs Planung Ys'!$AH24+1,0)))</f>
        <v>188.34961712171656</v>
      </c>
      <c r="F35" s="30">
        <f>IF(HLOOKUP(F$1,'[1]Overview Qs'!$B$1:$U$106,'[1]Overview vs Planung Ys'!$AH24+1,0)="","",(HLOOKUP(F$1,'[1]Overview Qs'!B$1:U$106,'[1]Overview vs Planung Ys'!$AH24+1,0)))</f>
        <v>5.4002444269060972E-2</v>
      </c>
      <c r="G35" s="20">
        <f>IF('[1]CY Estimates'!B24="","",'[1]CY Estimates'!B24)</f>
        <v>855.57773237372544</v>
      </c>
      <c r="H35" s="28">
        <f>IF('[1]CY Estimates'!C24="","",'[1]CY Estimates'!C24)</f>
        <v>17</v>
      </c>
      <c r="I35" s="29">
        <f>IF('[1]CY Estimates'!D24="","",'[1]CY Estimates'!D24)</f>
        <v>914.8448309647805</v>
      </c>
      <c r="J35" s="29">
        <f>IF('[1]CY Estimates'!E24="","",'[1]CY Estimates'!E24)</f>
        <v>792.12912899052958</v>
      </c>
      <c r="K35" s="31">
        <f>IF('[1]CY Estimates'!F24="","",'[1]CY Estimates'!F24)</f>
        <v>4.4830959318368807E-2</v>
      </c>
      <c r="L35" s="20">
        <f>IF('[1]CY+1 Estimates'!B24="","",'[1]CY+1 Estimates'!B24)</f>
        <v>864.05337026747839</v>
      </c>
      <c r="M35" s="28">
        <f>IF('[1]CY+1 Estimates'!C24="","",'[1]CY+1 Estimates'!C24)</f>
        <v>17</v>
      </c>
      <c r="N35" s="29">
        <f>IF('[1]CY+1 Estimates'!D24="","",'[1]CY+1 Estimates'!D24)</f>
        <v>1283.8008188942908</v>
      </c>
      <c r="O35" s="29">
        <f>IF('[1]CY+1 Estimates'!E24="","",'[1]CY+1 Estimates'!E24)</f>
        <v>765.40120583924977</v>
      </c>
      <c r="P35" s="31">
        <f>IF('[1]CY+1 Estimates'!F24="","",'[1]CY+1 Estimates'!F24)</f>
        <v>0.13211330227340556</v>
      </c>
      <c r="Q35" s="20">
        <f>IF('[1]CY+2 Estimates'!B24="","",'[1]CY+2 Estimates'!B24)</f>
        <v>860.64952791439043</v>
      </c>
      <c r="R35" s="28">
        <f>IF('[1]CY+2 Estimates'!C24="","",'[1]CY+2 Estimates'!C24)</f>
        <v>17</v>
      </c>
      <c r="S35" s="29">
        <f>IF('[1]CY+2 Estimates'!D24="","",'[1]CY+2 Estimates'!D24)</f>
        <v>1251.4121813026577</v>
      </c>
      <c r="T35" s="29">
        <f>IF('[1]CY+2 Estimates'!E24="","",'[1]CY+2 Estimates'!E24)</f>
        <v>765.40120583924977</v>
      </c>
      <c r="U35" s="31">
        <f>IF('[1]CY+2 Estimates'!F24="","",'[1]CY+2 Estimates'!F24)</f>
        <v>0.12544078282364102</v>
      </c>
      <c r="V35" s="20">
        <f>IF('[1]CY+3 Estimates'!B24="","",'[1]CY+3 Estimates'!B24)</f>
        <v>874.02046436578973</v>
      </c>
      <c r="W35" s="28">
        <f>IF('[1]CY+3 Estimates'!C24="","",'[1]CY+3 Estimates'!C24)</f>
        <v>14</v>
      </c>
      <c r="X35" s="29">
        <f>IF('[1]CY+3 Estimates'!D24="","",'[1]CY+3 Estimates'!D24)</f>
        <v>1223.818892513641</v>
      </c>
      <c r="Y35" s="29">
        <f>IF('[1]CY+3 Estimates'!E24="","",'[1]CY+3 Estimates'!E24)</f>
        <v>768.07492642074681</v>
      </c>
      <c r="Z35" s="31">
        <f>IF('[1]CY+3 Estimates'!F24="","",'[1]CY+3 Estimates'!F24)</f>
        <v>0.12478309755289001</v>
      </c>
      <c r="AA35" s="20">
        <f>IF('[1]CY+4 Estimates'!B24="","",'[1]CY+4 Estimates'!B24)</f>
        <v>879.14966498616229</v>
      </c>
      <c r="AB35" s="28">
        <f>IF('[1]CY+4 Estimates'!C24="","",'[1]CY+4 Estimates'!C24)</f>
        <v>11</v>
      </c>
      <c r="AC35" s="29">
        <f>IF('[1]CY+4 Estimates'!D24="","",'[1]CY+4 Estimates'!D24)</f>
        <v>1196.728780611787</v>
      </c>
      <c r="AD35" s="29">
        <f>IF('[1]CY+4 Estimates'!E24="","",'[1]CY+4 Estimates'!E24)</f>
        <v>797.20427953459955</v>
      </c>
      <c r="AE35" s="31">
        <f>IF('[1]CY+4 Estimates'!F24="","",'[1]CY+4 Estimates'!F24)</f>
        <v>0.12713827457139323</v>
      </c>
      <c r="AF35" s="31">
        <f>(AA35/'[1]FY Cockpit'!C24)^(1/5)-1</f>
        <v>-2.0081414052469326E-2</v>
      </c>
      <c r="AG35" s="54" t="s">
        <v>27</v>
      </c>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row>
    <row r="36" spans="1:85" s="26" customFormat="1" ht="15">
      <c r="A36" s="27" t="str">
        <f>IF('[1]Configurated Planning view'!B25="","",'[1]Configurated Planning view'!B25)</f>
        <v>Austria</v>
      </c>
      <c r="B36" s="20">
        <f>IF(HLOOKUP(B$13,'[1]Overview Qs'!$B$2:$U$106,'[1]Overview vs Planung Ys'!$AH25,0)="","",(HLOOKUP(B$13,'[1]Overview Qs'!B$2:U$106,'[1]Overview vs Planung Ys'!$AH25,0)))</f>
        <v>191.90070023481044</v>
      </c>
      <c r="C36" s="28">
        <f>IF(HLOOKUP(C$1,'[1]Overview Qs'!$B$1:$U$106,'[1]Overview vs Planung Ys'!$AH25+1,0)="","",(HLOOKUP(C$1,'[1]Overview Qs'!B$1:U$106,'[1]Overview vs Planung Ys'!$AH25+1,0)))</f>
        <v>14</v>
      </c>
      <c r="D36" s="29">
        <f>IF(HLOOKUP(D$1,'[1]Overview Qs'!$B$1:$U$106,'[1]Overview vs Planung Ys'!$AH25+1,0)="","",(HLOOKUP(D$1,'[1]Overview Qs'!B$1:U$106,'[1]Overview vs Planung Ys'!$AH25+1,0)))</f>
        <v>203</v>
      </c>
      <c r="E36" s="29">
        <f>IF(HLOOKUP(E$1,'[1]Overview Qs'!$B$1:$U$106,'[1]Overview vs Planung Ys'!$AH25+1,0)="","",(HLOOKUP(E$1,'[1]Overview Qs'!B$1:U$106,'[1]Overview vs Planung Ys'!$AH25+1,0)))</f>
        <v>181.98427399128198</v>
      </c>
      <c r="F36" s="30">
        <f>IF(HLOOKUP(F$1,'[1]Overview Qs'!$B$1:$U$106,'[1]Overview vs Planung Ys'!$AH25+1,0)="","",(HLOOKUP(F$1,'[1]Overview Qs'!B$1:U$106,'[1]Overview vs Planung Ys'!$AH25+1,0)))</f>
        <v>2.6836051745048595E-2</v>
      </c>
      <c r="G36" s="20">
        <f>IF('[1]CY Estimates'!B25="","",'[1]CY Estimates'!B25)</f>
        <v>797.94752864256623</v>
      </c>
      <c r="H36" s="28">
        <f>IF('[1]CY Estimates'!C25="","",'[1]CY Estimates'!C25)</f>
        <v>16</v>
      </c>
      <c r="I36" s="29">
        <f>IF('[1]CY Estimates'!D25="","",'[1]CY Estimates'!D25)</f>
        <v>866.41635984863706</v>
      </c>
      <c r="J36" s="29">
        <f>IF('[1]CY Estimates'!E25="","",'[1]CY Estimates'!E25)</f>
        <v>766.86435000000006</v>
      </c>
      <c r="K36" s="31">
        <f>IF('[1]CY Estimates'!F25="","",'[1]CY Estimates'!F25)</f>
        <v>3.2026535491828365E-2</v>
      </c>
      <c r="L36" s="20">
        <f>IF('[1]CY+1 Estimates'!B25="","",'[1]CY+1 Estimates'!B25)</f>
        <v>786.17237174100683</v>
      </c>
      <c r="M36" s="28">
        <f>IF('[1]CY+1 Estimates'!C25="","",'[1]CY+1 Estimates'!C25)</f>
        <v>17</v>
      </c>
      <c r="N36" s="29">
        <f>IF('[1]CY+1 Estimates'!D25="","",'[1]CY+1 Estimates'!D25)</f>
        <v>878.04958221090772</v>
      </c>
      <c r="O36" s="29">
        <f>IF('[1]CY+1 Estimates'!E25="","",'[1]CY+1 Estimates'!E25)</f>
        <v>748.20478694258713</v>
      </c>
      <c r="P36" s="31">
        <f>IF('[1]CY+1 Estimates'!F25="","",'[1]CY+1 Estimates'!F25)</f>
        <v>4.3882771813996253E-2</v>
      </c>
      <c r="Q36" s="20">
        <f>IF('[1]CY+2 Estimates'!B25="","",'[1]CY+2 Estimates'!B25)</f>
        <v>783.71299261229296</v>
      </c>
      <c r="R36" s="28">
        <f>IF('[1]CY+2 Estimates'!C25="","",'[1]CY+2 Estimates'!C25)</f>
        <v>17</v>
      </c>
      <c r="S36" s="29">
        <f>IF('[1]CY+2 Estimates'!D25="","",'[1]CY+2 Estimates'!D25)</f>
        <v>890.28887053332858</v>
      </c>
      <c r="T36" s="29">
        <f>IF('[1]CY+2 Estimates'!E25="","",'[1]CY+2 Estimates'!E25)</f>
        <v>710.26713419906116</v>
      </c>
      <c r="U36" s="31">
        <f>IF('[1]CY+2 Estimates'!F25="","",'[1]CY+2 Estimates'!F25)</f>
        <v>5.8134239473513073E-2</v>
      </c>
      <c r="V36" s="20">
        <f>IF('[1]CY+3 Estimates'!B25="","",'[1]CY+3 Estimates'!B25)</f>
        <v>780.16371074403651</v>
      </c>
      <c r="W36" s="28">
        <f>IF('[1]CY+3 Estimates'!C25="","",'[1]CY+3 Estimates'!C25)</f>
        <v>14</v>
      </c>
      <c r="X36" s="29">
        <f>IF('[1]CY+3 Estimates'!D25="","",'[1]CY+3 Estimates'!D25)</f>
        <v>902.9238753856589</v>
      </c>
      <c r="Y36" s="29">
        <f>IF('[1]CY+3 Estimates'!E25="","",'[1]CY+3 Estimates'!E25)</f>
        <v>647.194299580181</v>
      </c>
      <c r="Z36" s="31">
        <f>IF('[1]CY+3 Estimates'!F25="","",'[1]CY+3 Estimates'!F25)</f>
        <v>7.7349036749265257E-2</v>
      </c>
      <c r="AA36" s="20">
        <f>IF('[1]CY+4 Estimates'!B25="","",'[1]CY+4 Estimates'!B25)</f>
        <v>791.88917882299984</v>
      </c>
      <c r="AB36" s="28">
        <f>IF('[1]CY+4 Estimates'!C25="","",'[1]CY+4 Estimates'!C25)</f>
        <v>11</v>
      </c>
      <c r="AC36" s="29">
        <f>IF('[1]CY+4 Estimates'!D25="","",'[1]CY+4 Estimates'!D25)</f>
        <v>915.9641830029301</v>
      </c>
      <c r="AD36" s="29">
        <f>IF('[1]CY+4 Estimates'!E25="","",'[1]CY+4 Estimates'!E25)</f>
        <v>592.75190902732265</v>
      </c>
      <c r="AE36" s="31">
        <f>IF('[1]CY+4 Estimates'!F25="","",'[1]CY+4 Estimates'!F25)</f>
        <v>0.10058812228566096</v>
      </c>
      <c r="AF36" s="31">
        <f>(AA36/'[1]FY Cockpit'!C25)^(1/5)-1</f>
        <v>-8.8786891867602691E-3</v>
      </c>
      <c r="AG36" s="32" t="s">
        <v>28</v>
      </c>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row>
    <row r="37" spans="1:85" s="26" customFormat="1" ht="15">
      <c r="A37" s="55" t="str">
        <f>IF('[1]Configurated Planning view'!B26="","",'[1]Configurated Planning view'!B26)</f>
        <v>Greece</v>
      </c>
      <c r="B37" s="20">
        <f>IF(HLOOKUP(B$13,'[1]Overview Qs'!$B$2:$U$106,'[1]Overview vs Planung Ys'!$AH26,0)="","",(HLOOKUP(B$13,'[1]Overview Qs'!B$2:U$106,'[1]Overview vs Planung Ys'!$AH26,0)))</f>
        <v>689.53803878709357</v>
      </c>
      <c r="C37" s="28">
        <f>IF(HLOOKUP(C$1,'[1]Overview Qs'!$B$1:$U$106,'[1]Overview vs Planung Ys'!$AH26+1,0)="","",(HLOOKUP(C$1,'[1]Overview Qs'!B$1:U$106,'[1]Overview vs Planung Ys'!$AH26+1,0)))</f>
        <v>15</v>
      </c>
      <c r="D37" s="29">
        <f>IF(HLOOKUP(D$1,'[1]Overview Qs'!$B$1:$U$106,'[1]Overview vs Planung Ys'!$AH26+1,0)="","",(HLOOKUP(D$1,'[1]Overview Qs'!B$1:U$106,'[1]Overview vs Planung Ys'!$AH26+1,0)))</f>
        <v>724.3180000000001</v>
      </c>
      <c r="E37" s="29">
        <f>IF(HLOOKUP(E$1,'[1]Overview Qs'!$B$1:$U$106,'[1]Overview vs Planung Ys'!$AH26+1,0)="","",(HLOOKUP(E$1,'[1]Overview Qs'!B$1:U$106,'[1]Overview vs Planung Ys'!$AH26+1,0)))</f>
        <v>666.4036000000001</v>
      </c>
      <c r="F37" s="30">
        <f>IF(HLOOKUP(F$1,'[1]Overview Qs'!$B$1:$U$106,'[1]Overview vs Planung Ys'!$AH26+1,0)="","",(HLOOKUP(F$1,'[1]Overview Qs'!B$1:U$106,'[1]Overview vs Planung Ys'!$AH26+1,0)))</f>
        <v>2.2302769940835368E-2</v>
      </c>
      <c r="G37" s="20">
        <f>IF('[1]CY Estimates'!B26="","",'[1]CY Estimates'!B26)</f>
        <v>2861.0262397600745</v>
      </c>
      <c r="H37" s="28">
        <f>IF('[1]CY Estimates'!C26="","",'[1]CY Estimates'!C26)</f>
        <v>17</v>
      </c>
      <c r="I37" s="29">
        <f>IF('[1]CY Estimates'!D26="","",'[1]CY Estimates'!D26)</f>
        <v>3022.2982026768641</v>
      </c>
      <c r="J37" s="29">
        <f>IF('[1]CY Estimates'!E26="","",'[1]CY Estimates'!E26)</f>
        <v>2780.8099534669836</v>
      </c>
      <c r="K37" s="31">
        <f>IF('[1]CY Estimates'!F26="","",'[1]CY Estimates'!F26)</f>
        <v>2.3757067925693591E-2</v>
      </c>
      <c r="L37" s="20">
        <f>IF('[1]CY+1 Estimates'!B26="","",'[1]CY+1 Estimates'!B26)</f>
        <v>2790.868429015401</v>
      </c>
      <c r="M37" s="28">
        <f>IF('[1]CY+1 Estimates'!C26="","",'[1]CY+1 Estimates'!C26)</f>
        <v>17</v>
      </c>
      <c r="N37" s="29">
        <f>IF('[1]CY+1 Estimates'!D26="","",'[1]CY+1 Estimates'!D26)</f>
        <v>3022.2982026768641</v>
      </c>
      <c r="O37" s="29">
        <f>IF('[1]CY+1 Estimates'!E26="","",'[1]CY+1 Estimates'!E26)</f>
        <v>2691.3129659999995</v>
      </c>
      <c r="P37" s="31">
        <f>IF('[1]CY+1 Estimates'!F26="","",'[1]CY+1 Estimates'!F26)</f>
        <v>3.3611586084647385E-2</v>
      </c>
      <c r="Q37" s="20">
        <f>IF('[1]CY+2 Estimates'!B26="","",'[1]CY+2 Estimates'!B26)</f>
        <v>2742.873343634627</v>
      </c>
      <c r="R37" s="28">
        <f>IF('[1]CY+2 Estimates'!C26="","",'[1]CY+2 Estimates'!C26)</f>
        <v>17</v>
      </c>
      <c r="S37" s="29">
        <f>IF('[1]CY+2 Estimates'!D26="","",'[1]CY+2 Estimates'!D26)</f>
        <v>3070.6847189999999</v>
      </c>
      <c r="T37" s="29">
        <f>IF('[1]CY+2 Estimates'!E26="","",'[1]CY+2 Estimates'!E26)</f>
        <v>2554.3094035288009</v>
      </c>
      <c r="U37" s="31">
        <f>IF('[1]CY+2 Estimates'!F26="","",'[1]CY+2 Estimates'!F26)</f>
        <v>4.8115305885787586E-2</v>
      </c>
      <c r="V37" s="20">
        <f>IF('[1]CY+3 Estimates'!B26="","",'[1]CY+3 Estimates'!B26)</f>
        <v>2698.261558149557</v>
      </c>
      <c r="W37" s="28">
        <f>IF('[1]CY+3 Estimates'!C26="","",'[1]CY+3 Estimates'!C26)</f>
        <v>14</v>
      </c>
      <c r="X37" s="29">
        <f>IF('[1]CY+3 Estimates'!D26="","",'[1]CY+3 Estimates'!D26)</f>
        <v>3162.80526057</v>
      </c>
      <c r="Y37" s="29">
        <f>IF('[1]CY+3 Estimates'!E26="","",'[1]CY+3 Estimates'!E26)</f>
        <v>2415.4097720093923</v>
      </c>
      <c r="Z37" s="31">
        <f>IF('[1]CY+3 Estimates'!F26="","",'[1]CY+3 Estimates'!F26)</f>
        <v>6.054488500777612E-2</v>
      </c>
      <c r="AA37" s="20">
        <f>IF('[1]CY+4 Estimates'!B26="","",'[1]CY+4 Estimates'!B26)</f>
        <v>2687.5251274102552</v>
      </c>
      <c r="AB37" s="28">
        <f>IF('[1]CY+4 Estimates'!C26="","",'[1]CY+4 Estimates'!C26)</f>
        <v>11</v>
      </c>
      <c r="AC37" s="29">
        <f>IF('[1]CY+4 Estimates'!D26="","",'[1]CY+4 Estimates'!D26)</f>
        <v>3226.0613657814001</v>
      </c>
      <c r="AD37" s="29">
        <f>IF('[1]CY+4 Estimates'!E26="","",'[1]CY+4 Estimates'!E26)</f>
        <v>2286.6331114397249</v>
      </c>
      <c r="AE37" s="31">
        <f>IF('[1]CY+4 Estimates'!F26="","",'[1]CY+4 Estimates'!F26)</f>
        <v>7.9818276824622003E-2</v>
      </c>
      <c r="AF37" s="31">
        <f>(AA37/'[1]FY Cockpit'!C26)^(1/5)-1</f>
        <v>-2.0973633582772711E-2</v>
      </c>
      <c r="AG37" s="56" t="s">
        <v>29</v>
      </c>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row>
    <row r="38" spans="1:85" s="26" customFormat="1" ht="15">
      <c r="A38" s="57" t="str">
        <f>IF('[1]Configurated Planning view'!B27="","",'[1]Configurated Planning view'!B27)</f>
        <v>Hungary</v>
      </c>
      <c r="B38" s="20">
        <f>IF(HLOOKUP(B$13,'[1]Overview Qs'!$B$2:$U$106,'[1]Overview vs Planung Ys'!$AH27,0)="","",(HLOOKUP(B$13,'[1]Overview Qs'!B$2:U$106,'[1]Overview vs Planung Ys'!$AH27,0)))</f>
        <v>386.95790064604978</v>
      </c>
      <c r="C38" s="28">
        <f>IF(HLOOKUP(C$1,'[1]Overview Qs'!$B$1:$U$106,'[1]Overview vs Planung Ys'!$AH27+1,0)="","",(HLOOKUP(C$1,'[1]Overview Qs'!B$1:U$106,'[1]Overview vs Planung Ys'!$AH27+1,0)))</f>
        <v>14</v>
      </c>
      <c r="D38" s="29">
        <f>IF(HLOOKUP(D$1,'[1]Overview Qs'!$B$1:$U$106,'[1]Overview vs Planung Ys'!$AH27+1,0)="","",(HLOOKUP(D$1,'[1]Overview Qs'!B$1:U$106,'[1]Overview vs Planung Ys'!$AH27+1,0)))</f>
        <v>415.03312741653025</v>
      </c>
      <c r="E38" s="29">
        <f>IF(HLOOKUP(E$1,'[1]Overview Qs'!$B$1:$U$106,'[1]Overview vs Planung Ys'!$AH27+1,0)="","",(HLOOKUP(E$1,'[1]Overview Qs'!B$1:U$106,'[1]Overview vs Planung Ys'!$AH27+1,0)))</f>
        <v>366.46502922025195</v>
      </c>
      <c r="F38" s="30">
        <f>IF(HLOOKUP(F$1,'[1]Overview Qs'!$B$1:$U$106,'[1]Overview vs Planung Ys'!$AH27+1,0)="","",(HLOOKUP(F$1,'[1]Overview Qs'!B$1:U$106,'[1]Overview vs Planung Ys'!$AH27+1,0)))</f>
        <v>3.7248596779172229E-2</v>
      </c>
      <c r="G38" s="20">
        <f>IF('[1]CY Estimates'!B27="","",'[1]CY Estimates'!B27)</f>
        <v>1544.4048079877368</v>
      </c>
      <c r="H38" s="28">
        <f>IF('[1]CY Estimates'!C27="","",'[1]CY Estimates'!C27)</f>
        <v>17</v>
      </c>
      <c r="I38" s="29">
        <f>IF('[1]CY Estimates'!D27="","",'[1]CY Estimates'!D27)</f>
        <v>1627.4953305317795</v>
      </c>
      <c r="J38" s="29">
        <f>IF('[1]CY Estimates'!E27="","",'[1]CY Estimates'!E27)</f>
        <v>1456.8856254520067</v>
      </c>
      <c r="K38" s="58">
        <f>IF('[1]CY Estimates'!F27="","",'[1]CY Estimates'!F27)</f>
        <v>3.0542806481729697E-2</v>
      </c>
      <c r="L38" s="20">
        <f>IF('[1]CY+1 Estimates'!B27="","",'[1]CY+1 Estimates'!B27)</f>
        <v>1545.2477950001196</v>
      </c>
      <c r="M38" s="28">
        <f>IF('[1]CY+1 Estimates'!C27="","",'[1]CY+1 Estimates'!C27)</f>
        <v>17</v>
      </c>
      <c r="N38" s="29">
        <f>IF('[1]CY+1 Estimates'!D27="","",'[1]CY+1 Estimates'!D27)</f>
        <v>1674.792883709333</v>
      </c>
      <c r="O38" s="29">
        <f>IF('[1]CY+1 Estimates'!E27="","",'[1]CY+1 Estimates'!E27)</f>
        <v>1400.0934823102768</v>
      </c>
      <c r="P38" s="31">
        <f>IF('[1]CY+1 Estimates'!F27="","",'[1]CY+1 Estimates'!F27)</f>
        <v>4.5206618204192792E-2</v>
      </c>
      <c r="Q38" s="20">
        <f>IF('[1]CY+2 Estimates'!B27="","",'[1]CY+2 Estimates'!B27)</f>
        <v>1544.8142290905539</v>
      </c>
      <c r="R38" s="28">
        <f>IF('[1]CY+2 Estimates'!C27="","",'[1]CY+2 Estimates'!C27)</f>
        <v>17</v>
      </c>
      <c r="S38" s="29">
        <f>IF('[1]CY+2 Estimates'!D27="","",'[1]CY+2 Estimates'!D27)</f>
        <v>1708.2887413835197</v>
      </c>
      <c r="T38" s="29">
        <f>IF('[1]CY+2 Estimates'!E27="","",'[1]CY+2 Estimates'!E27)</f>
        <v>1376.4529377778185</v>
      </c>
      <c r="U38" s="31">
        <f>IF('[1]CY+2 Estimates'!F27="","",'[1]CY+2 Estimates'!F27)</f>
        <v>5.5912271819642513E-2</v>
      </c>
      <c r="V38" s="20">
        <f>IF('[1]CY+3 Estimates'!B27="","",'[1]CY+3 Estimates'!B27)</f>
        <v>1546.0902679356204</v>
      </c>
      <c r="W38" s="28">
        <f>IF('[1]CY+3 Estimates'!C27="","",'[1]CY+3 Estimates'!C27)</f>
        <v>14</v>
      </c>
      <c r="X38" s="29">
        <f>IF('[1]CY+3 Estimates'!D27="","",'[1]CY+3 Estimates'!D27)</f>
        <v>1725.3716287973548</v>
      </c>
      <c r="Y38" s="29">
        <f>IF('[1]CY+3 Estimates'!E27="","",'[1]CY+3 Estimates'!E27)</f>
        <v>1329.6628839131358</v>
      </c>
      <c r="Z38" s="31">
        <f>IF('[1]CY+3 Estimates'!F27="","",'[1]CY+3 Estimates'!F27)</f>
        <v>7.2845797165239007E-2</v>
      </c>
      <c r="AA38" s="20">
        <f>IF('[1]CY+4 Estimates'!B27="","",'[1]CY+4 Estimates'!B27)</f>
        <v>1530.6962903721535</v>
      </c>
      <c r="AB38" s="28">
        <f>IF('[1]CY+4 Estimates'!C27="","",'[1]CY+4 Estimates'!C27)</f>
        <v>11</v>
      </c>
      <c r="AC38" s="29">
        <f>IF('[1]CY+4 Estimates'!D27="","",'[1]CY+4 Estimates'!D27)</f>
        <v>1754.4449151400427</v>
      </c>
      <c r="AD38" s="29">
        <f>IF('[1]CY+4 Estimates'!E27="","",'[1]CY+4 Estimates'!E27)</f>
        <v>1256.31946255496</v>
      </c>
      <c r="AE38" s="31">
        <f>IF('[1]CY+4 Estimates'!F27="","",'[1]CY+4 Estimates'!F27)</f>
        <v>9.3702958005864784E-2</v>
      </c>
      <c r="AF38" s="31">
        <f>(AA38/'[1]FY Cockpit'!C27)^(1/5)-1</f>
        <v>-4.168154591708384E-3</v>
      </c>
      <c r="AG38" s="59" t="s">
        <v>30</v>
      </c>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row>
    <row r="39" spans="1:85" s="26" customFormat="1" ht="15">
      <c r="A39" s="57" t="str">
        <f>IF('[1]Configurated Planning view'!B28="","",'[1]Configurated Planning view'!B28)</f>
        <v>Slovakia</v>
      </c>
      <c r="B39" s="20">
        <f>IF(HLOOKUP(B$13,'[1]Overview Qs'!$B$2:$U$106,'[1]Overview vs Planung Ys'!$AH28,0)="","",(HLOOKUP(B$13,'[1]Overview Qs'!B$2:U$106,'[1]Overview vs Planung Ys'!$AH28,0)))</f>
        <v>192.38085893947317</v>
      </c>
      <c r="C39" s="28">
        <f>IF(HLOOKUP(C$1,'[1]Overview Qs'!$B$1:$U$106,'[1]Overview vs Planung Ys'!$AH28+1,0)="","",(HLOOKUP(C$1,'[1]Overview Qs'!B$1:U$106,'[1]Overview vs Planung Ys'!$AH28+1,0)))</f>
        <v>14</v>
      </c>
      <c r="D39" s="29">
        <f>IF(HLOOKUP(D$1,'[1]Overview Qs'!$B$1:$U$106,'[1]Overview vs Planung Ys'!$AH28+1,0)="","",(HLOOKUP(D$1,'[1]Overview Qs'!B$1:U$106,'[1]Overview vs Planung Ys'!$AH28+1,0)))</f>
        <v>207.3988746803069</v>
      </c>
      <c r="E39" s="29">
        <f>IF(HLOOKUP(E$1,'[1]Overview Qs'!$B$1:$U$106,'[1]Overview vs Planung Ys'!$AH28+1,0)="","",(HLOOKUP(E$1,'[1]Overview Qs'!B$1:U$106,'[1]Overview vs Planung Ys'!$AH28+1,0)))</f>
        <v>180.4332192974004</v>
      </c>
      <c r="F39" s="30">
        <f>IF(HLOOKUP(F$1,'[1]Overview Qs'!$B$1:$U$106,'[1]Overview vs Planung Ys'!$AH28+1,0)="","",(HLOOKUP(F$1,'[1]Overview Qs'!B$1:U$106,'[1]Overview vs Planung Ys'!$AH28+1,0)))</f>
        <v>3.9951249140531789E-2</v>
      </c>
      <c r="G39" s="20">
        <f>IF('[1]CY Estimates'!B28="","",'[1]CY Estimates'!B28)</f>
        <v>812.84091138269059</v>
      </c>
      <c r="H39" s="28">
        <f>IF('[1]CY Estimates'!C28="","",'[1]CY Estimates'!C28)</f>
        <v>17</v>
      </c>
      <c r="I39" s="29">
        <f>IF('[1]CY Estimates'!D28="","",'[1]CY Estimates'!D28)</f>
        <v>870.88</v>
      </c>
      <c r="J39" s="29">
        <f>IF('[1]CY Estimates'!E28="","",'[1]CY Estimates'!E28)</f>
        <v>738.69162291148848</v>
      </c>
      <c r="K39" s="31">
        <f>IF('[1]CY Estimates'!F28="","",'[1]CY Estimates'!F28)</f>
        <v>4.1170634765504886E-2</v>
      </c>
      <c r="L39" s="20">
        <f>IF('[1]CY+1 Estimates'!B28="","",'[1]CY+1 Estimates'!B28)</f>
        <v>804.44725368596005</v>
      </c>
      <c r="M39" s="28">
        <f>IF('[1]CY+1 Estimates'!C28="","",'[1]CY+1 Estimates'!C28)</f>
        <v>17</v>
      </c>
      <c r="N39" s="29">
        <f>IF('[1]CY+1 Estimates'!D28="","",'[1]CY+1 Estimates'!D28)</f>
        <v>858.07119999999998</v>
      </c>
      <c r="O39" s="29">
        <f>IF('[1]CY+1 Estimates'!E28="","",'[1]CY+1 Estimates'!E28)</f>
        <v>733.20569775407705</v>
      </c>
      <c r="P39" s="31">
        <f>IF('[1]CY+1 Estimates'!F28="","",'[1]CY+1 Estimates'!F28)</f>
        <v>4.2027714375070101E-2</v>
      </c>
      <c r="Q39" s="20">
        <f>IF('[1]CY+2 Estimates'!B28="","",'[1]CY+2 Estimates'!B28)</f>
        <v>798.48666957006401</v>
      </c>
      <c r="R39" s="28">
        <f>IF('[1]CY+2 Estimates'!C28="","",'[1]CY+2 Estimates'!C28)</f>
        <v>17</v>
      </c>
      <c r="S39" s="29">
        <f>IF('[1]CY+2 Estimates'!D28="","",'[1]CY+2 Estimates'!D28)</f>
        <v>853.04939792328378</v>
      </c>
      <c r="T39" s="29">
        <f>IF('[1]CY+2 Estimates'!E28="","",'[1]CY+2 Estimates'!E28)</f>
        <v>714.94621303416079</v>
      </c>
      <c r="U39" s="31">
        <f>IF('[1]CY+2 Estimates'!F28="","",'[1]CY+2 Estimates'!F28)</f>
        <v>4.8897417690704839E-2</v>
      </c>
      <c r="V39" s="20">
        <f>IF('[1]CY+3 Estimates'!B28="","",'[1]CY+3 Estimates'!B28)</f>
        <v>798.89162210471852</v>
      </c>
      <c r="W39" s="28">
        <f>IF('[1]CY+3 Estimates'!C28="","",'[1]CY+3 Estimates'!C28)</f>
        <v>14</v>
      </c>
      <c r="X39" s="29">
        <f>IF('[1]CY+3 Estimates'!D28="","",'[1]CY+3 Estimates'!D28)</f>
        <v>868.96252533631787</v>
      </c>
      <c r="Y39" s="29">
        <f>IF('[1]CY+3 Estimates'!E28="","",'[1]CY+3 Estimates'!E28)</f>
        <v>696.86073638219136</v>
      </c>
      <c r="Z39" s="31">
        <f>IF('[1]CY+3 Estimates'!F28="","",'[1]CY+3 Estimates'!F28)</f>
        <v>5.5492276436642785E-2</v>
      </c>
      <c r="AA39" s="20">
        <f>IF('[1]CY+4 Estimates'!B28="","",'[1]CY+4 Estimates'!B28)</f>
        <v>802.85413706414761</v>
      </c>
      <c r="AB39" s="28">
        <f>IF('[1]CY+4 Estimates'!C28="","",'[1]CY+4 Estimates'!C28)</f>
        <v>11</v>
      </c>
      <c r="AC39" s="29">
        <f>IF('[1]CY+4 Estimates'!D28="","",'[1]CY+4 Estimates'!D28)</f>
        <v>885.21392247670406</v>
      </c>
      <c r="AD39" s="29">
        <f>IF('[1]CY+4 Estimates'!E28="","",'[1]CY+4 Estimates'!E28)</f>
        <v>678.94681781198653</v>
      </c>
      <c r="AE39" s="31">
        <f>IF('[1]CY+4 Estimates'!F28="","",'[1]CY+4 Estimates'!F28)</f>
        <v>6.964545640658408E-2</v>
      </c>
      <c r="AF39" s="31">
        <f>(AA39/'[1]FY Cockpit'!C28)^(1/5)-1</f>
        <v>-6.1490376948257763E-3</v>
      </c>
      <c r="AG39" s="59" t="s">
        <v>31</v>
      </c>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row>
    <row r="40" spans="1:85" s="26" customFormat="1" ht="15">
      <c r="A40" s="60" t="str">
        <f>IF('[1]Configurated Planning view'!B29="","",'[1]Configurated Planning view'!B29)</f>
        <v>Croatia</v>
      </c>
      <c r="B40" s="20">
        <f>IF(HLOOKUP(B$13,'[1]Overview Qs'!$B$2:$U$106,'[1]Overview vs Planung Ys'!$AH29,0)="","",(HLOOKUP(B$13,'[1]Overview Qs'!B$2:U$106,'[1]Overview vs Planung Ys'!$AH29,0)))</f>
        <v>216.54775179298963</v>
      </c>
      <c r="C40" s="28">
        <f>IF(HLOOKUP(C$1,'[1]Overview Qs'!$B$1:$U$106,'[1]Overview vs Planung Ys'!$AH29+1,0)="","",(HLOOKUP(C$1,'[1]Overview Qs'!B$1:U$106,'[1]Overview vs Planung Ys'!$AH29+1,0)))</f>
        <v>14</v>
      </c>
      <c r="D40" s="29">
        <f>IF(HLOOKUP(D$1,'[1]Overview Qs'!$B$1:$U$106,'[1]Overview vs Planung Ys'!$AH29+1,0)="","",(HLOOKUP(D$1,'[1]Overview Qs'!B$1:U$106,'[1]Overview vs Planung Ys'!$AH29+1,0)))</f>
        <v>224</v>
      </c>
      <c r="E40" s="29">
        <f>IF(HLOOKUP(E$1,'[1]Overview Qs'!$B$1:$U$106,'[1]Overview vs Planung Ys'!$AH29+1,0)="","",(HLOOKUP(E$1,'[1]Overview Qs'!B$1:U$106,'[1]Overview vs Planung Ys'!$AH29+1,0)))</f>
        <v>207.73131143272127</v>
      </c>
      <c r="F40" s="30">
        <f>IF(HLOOKUP(F$1,'[1]Overview Qs'!$B$1:$U$106,'[1]Overview vs Planung Ys'!$AH29+1,0)="","",(HLOOKUP(F$1,'[1]Overview Qs'!B$1:U$106,'[1]Overview vs Planung Ys'!$AH29+1,0)))</f>
        <v>1.9055076949327586E-2</v>
      </c>
      <c r="G40" s="20">
        <f>IF('[1]CY Estimates'!B29="","",'[1]CY Estimates'!B29)</f>
        <v>893.32257035813461</v>
      </c>
      <c r="H40" s="28">
        <f>IF('[1]CY Estimates'!C29="","",'[1]CY Estimates'!C29)</f>
        <v>16</v>
      </c>
      <c r="I40" s="29">
        <f>IF('[1]CY Estimates'!D29="","",'[1]CY Estimates'!D29)</f>
        <v>922.80325979415272</v>
      </c>
      <c r="J40" s="29">
        <f>IF('[1]CY Estimates'!E29="","",'[1]CY Estimates'!E29)</f>
        <v>843.46157928146704</v>
      </c>
      <c r="K40" s="31">
        <f>IF('[1]CY Estimates'!F29="","",'[1]CY Estimates'!F29)</f>
        <v>2.2509372208856369E-2</v>
      </c>
      <c r="L40" s="20">
        <f>IF('[1]CY+1 Estimates'!B29="","",'[1]CY+1 Estimates'!B29)</f>
        <v>895.76658294374374</v>
      </c>
      <c r="M40" s="28">
        <f>IF('[1]CY+1 Estimates'!C29="","",'[1]CY+1 Estimates'!C29)</f>
        <v>16</v>
      </c>
      <c r="N40" s="29">
        <f>IF('[1]CY+1 Estimates'!D29="","",'[1]CY+1 Estimates'!D29)</f>
        <v>1091.3139492092557</v>
      </c>
      <c r="O40" s="29">
        <f>IF('[1]CY+1 Estimates'!E29="","",'[1]CY+1 Estimates'!E29)</f>
        <v>819.8325523532302</v>
      </c>
      <c r="P40" s="31">
        <f>IF('[1]CY+1 Estimates'!F29="","",'[1]CY+1 Estimates'!F29)</f>
        <v>6.4098656839884055E-2</v>
      </c>
      <c r="Q40" s="20">
        <f>IF('[1]CY+2 Estimates'!B29="","",'[1]CY+2 Estimates'!B29)</f>
        <v>887.50511266579133</v>
      </c>
      <c r="R40" s="28">
        <f>IF('[1]CY+2 Estimates'!C29="","",'[1]CY+2 Estimates'!C29)</f>
        <v>16</v>
      </c>
      <c r="S40" s="29">
        <f>IF('[1]CY+2 Estimates'!D29="","",'[1]CY+2 Estimates'!D29)</f>
        <v>1084.1229002426935</v>
      </c>
      <c r="T40" s="29">
        <f>IF('[1]CY+2 Estimates'!E29="","",'[1]CY+2 Estimates'!E29)</f>
        <v>793.45423322642989</v>
      </c>
      <c r="U40" s="31">
        <f>IF('[1]CY+2 Estimates'!F29="","",'[1]CY+2 Estimates'!F29)</f>
        <v>6.9246908733543763E-2</v>
      </c>
      <c r="V40" s="20">
        <f>IF('[1]CY+3 Estimates'!B29="","",'[1]CY+3 Estimates'!B29)</f>
        <v>887.60020863959812</v>
      </c>
      <c r="W40" s="28">
        <f>IF('[1]CY+3 Estimates'!C29="","",'[1]CY+3 Estimates'!C29)</f>
        <v>13</v>
      </c>
      <c r="X40" s="29">
        <f>IF('[1]CY+3 Estimates'!D29="","",'[1]CY+3 Estimates'!D29)</f>
        <v>1071.8369968518978</v>
      </c>
      <c r="Y40" s="29">
        <f>IF('[1]CY+3 Estimates'!E29="","",'[1]CY+3 Estimates'!E29)</f>
        <v>766.8279178965887</v>
      </c>
      <c r="Z40" s="31">
        <f>IF('[1]CY+3 Estimates'!F29="","",'[1]CY+3 Estimates'!F29)</f>
        <v>7.8150329777423116E-2</v>
      </c>
      <c r="AA40" s="20">
        <f>IF('[1]CY+4 Estimates'!B29="","",'[1]CY+4 Estimates'!B29)</f>
        <v>894.24617609374422</v>
      </c>
      <c r="AB40" s="28">
        <f>IF('[1]CY+4 Estimates'!C29="","",'[1]CY+4 Estimates'!C29)</f>
        <v>10</v>
      </c>
      <c r="AC40" s="29">
        <f>IF('[1]CY+4 Estimates'!D29="","",'[1]CY+4 Estimates'!D29)</f>
        <v>1071.7420404424688</v>
      </c>
      <c r="AD40" s="29">
        <f>IF('[1]CY+4 Estimates'!E29="","",'[1]CY+4 Estimates'!E29)</f>
        <v>741.97787664229747</v>
      </c>
      <c r="AE40" s="31">
        <f>IF('[1]CY+4 Estimates'!F29="","",'[1]CY+4 Estimates'!F29)</f>
        <v>9.3736853982287247E-2</v>
      </c>
      <c r="AF40" s="31">
        <f>(AA40/'[1]FY Cockpit'!C29)^(1/5)-1</f>
        <v>-7.5965267855908625E-3</v>
      </c>
      <c r="AG40" s="61" t="s">
        <v>32</v>
      </c>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row>
    <row r="41" spans="1:85" s="26" customFormat="1" ht="15">
      <c r="A41" s="55" t="str">
        <f>IF('[1]Configurated Planning view'!B30="","",'[1]Configurated Planning view'!B30)</f>
        <v>Romania</v>
      </c>
      <c r="B41" s="20">
        <f>IF(HLOOKUP(B$13,'[1]Overview Qs'!$B$2:$U$106,'[1]Overview vs Planung Ys'!$AH30,0)="","",(HLOOKUP(B$13,'[1]Overview Qs'!B$2:U$106,'[1]Overview vs Planung Ys'!$AH30,0)))</f>
        <v>244.85102430203523</v>
      </c>
      <c r="C41" s="28">
        <f>IF(HLOOKUP(C$1,'[1]Overview Qs'!$B$1:$U$106,'[1]Overview vs Planung Ys'!$AH30+1,0)="","",(HLOOKUP(C$1,'[1]Overview Qs'!B$1:U$106,'[1]Overview vs Planung Ys'!$AH30+1,0)))</f>
        <v>15</v>
      </c>
      <c r="D41" s="29">
        <f>IF(HLOOKUP(D$1,'[1]Overview Qs'!$B$1:$U$106,'[1]Overview vs Planung Ys'!$AH30+1,0)="","",(HLOOKUP(D$1,'[1]Overview Qs'!B$1:U$106,'[1]Overview vs Planung Ys'!$AH30+1,0)))</f>
        <v>279.57409796657157</v>
      </c>
      <c r="E41" s="29">
        <f>IF(HLOOKUP(E$1,'[1]Overview Qs'!$B$1:$U$106,'[1]Overview vs Planung Ys'!$AH30+1,0)="","",(HLOOKUP(E$1,'[1]Overview Qs'!B$1:U$106,'[1]Overview vs Planung Ys'!$AH30+1,0)))</f>
        <v>229.32753520873953</v>
      </c>
      <c r="F41" s="30">
        <f>IF(HLOOKUP(F$1,'[1]Overview Qs'!$B$1:$U$106,'[1]Overview vs Planung Ys'!$AH30+1,0)="","",(HLOOKUP(F$1,'[1]Overview Qs'!B$1:U$106,'[1]Overview vs Planung Ys'!$AH30+1,0)))</f>
        <v>4.652477854177154E-2</v>
      </c>
      <c r="G41" s="20">
        <f>IF('[1]CY Estimates'!B30="","",'[1]CY Estimates'!B30)</f>
        <v>1007.3754527234438</v>
      </c>
      <c r="H41" s="28">
        <f>IF('[1]CY Estimates'!C30="","",'[1]CY Estimates'!C30)</f>
        <v>17</v>
      </c>
      <c r="I41" s="29">
        <f>IF('[1]CY Estimates'!D30="","",'[1]CY Estimates'!D30)</f>
        <v>1056.8011184849465</v>
      </c>
      <c r="J41" s="29">
        <f>IF('[1]CY Estimates'!E30="","",'[1]CY Estimates'!E30)</f>
        <v>963.37415961735064</v>
      </c>
      <c r="K41" s="31">
        <f>IF('[1]CY Estimates'!F30="","",'[1]CY Estimates'!F30)</f>
        <v>2.7003608883035334E-2</v>
      </c>
      <c r="L41" s="20">
        <f>IF('[1]CY+1 Estimates'!B30="","",'[1]CY+1 Estimates'!B30)</f>
        <v>1001.5526572090819</v>
      </c>
      <c r="M41" s="28">
        <f>IF('[1]CY+1 Estimates'!C30="","",'[1]CY+1 Estimates'!C30)</f>
        <v>17</v>
      </c>
      <c r="N41" s="29">
        <f>IF('[1]CY+1 Estimates'!D30="","",'[1]CY+1 Estimates'!D30)</f>
        <v>1099.5963214070503</v>
      </c>
      <c r="O41" s="29">
        <f>IF('[1]CY+1 Estimates'!E30="","",'[1]CY+1 Estimates'!E30)</f>
        <v>954.53768097132297</v>
      </c>
      <c r="P41" s="31">
        <f>IF('[1]CY+1 Estimates'!F30="","",'[1]CY+1 Estimates'!F30)</f>
        <v>3.9793387102210816E-2</v>
      </c>
      <c r="Q41" s="20">
        <f>IF('[1]CY+2 Estimates'!B30="","",'[1]CY+2 Estimates'!B30)</f>
        <v>997.14597263112501</v>
      </c>
      <c r="R41" s="28">
        <f>IF('[1]CY+2 Estimates'!C30="","",'[1]CY+2 Estimates'!C30)</f>
        <v>17</v>
      </c>
      <c r="S41" s="29">
        <f>IF('[1]CY+2 Estimates'!D30="","",'[1]CY+2 Estimates'!D30)</f>
        <v>1101.9518242933118</v>
      </c>
      <c r="T41" s="29">
        <f>IF('[1]CY+2 Estimates'!E30="","",'[1]CY+2 Estimates'!E30)</f>
        <v>945.0572414868368</v>
      </c>
      <c r="U41" s="31">
        <f>IF('[1]CY+2 Estimates'!F30="","",'[1]CY+2 Estimates'!F30)</f>
        <v>4.3254899061101838E-2</v>
      </c>
      <c r="V41" s="20">
        <f>IF('[1]CY+3 Estimates'!B30="","",'[1]CY+3 Estimates'!B30)</f>
        <v>995.71975232487682</v>
      </c>
      <c r="W41" s="28">
        <f>IF('[1]CY+3 Estimates'!C30="","",'[1]CY+3 Estimates'!C30)</f>
        <v>14</v>
      </c>
      <c r="X41" s="29">
        <f>IF('[1]CY+3 Estimates'!D30="","",'[1]CY+3 Estimates'!D30)</f>
        <v>1102.7369919220657</v>
      </c>
      <c r="Y41" s="29">
        <f>IF('[1]CY+3 Estimates'!E30="","",'[1]CY+3 Estimates'!E30)</f>
        <v>947.32634700000006</v>
      </c>
      <c r="Z41" s="31">
        <f>IF('[1]CY+3 Estimates'!F30="","",'[1]CY+3 Estimates'!F30)</f>
        <v>4.6122126703010441E-2</v>
      </c>
      <c r="AA41" s="20">
        <f>IF('[1]CY+4 Estimates'!B30="","",'[1]CY+4 Estimates'!B30)</f>
        <v>996.9254112537111</v>
      </c>
      <c r="AB41" s="28">
        <f>IF('[1]CY+4 Estimates'!C30="","",'[1]CY+4 Estimates'!C30)</f>
        <v>11</v>
      </c>
      <c r="AC41" s="29">
        <f>IF('[1]CY+4 Estimates'!D30="","",'[1]CY+4 Estimates'!D30)</f>
        <v>1102.7369919220657</v>
      </c>
      <c r="AD41" s="29">
        <f>IF('[1]CY+4 Estimates'!E30="","",'[1]CY+4 Estimates'!E30)</f>
        <v>947.32634700000006</v>
      </c>
      <c r="AE41" s="31">
        <f>IF('[1]CY+4 Estimates'!F30="","",'[1]CY+4 Estimates'!F30)</f>
        <v>5.213130618258667E-2</v>
      </c>
      <c r="AF41" s="31">
        <f>(AA41/'[1]FY Cockpit'!C30)^(1/5)-1</f>
        <v>-3.9793497345671502E-3</v>
      </c>
      <c r="AG41" s="56" t="s">
        <v>33</v>
      </c>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row>
    <row r="42" spans="1:85" s="46" customFormat="1" ht="15">
      <c r="A42" s="19" t="str">
        <f>IF('[1]Configurated Planning view'!B31="","",'[1]Configurated Planning view'!B31)</f>
        <v>T-Systems</v>
      </c>
      <c r="B42" s="20">
        <f>IF(HLOOKUP(B$13,'[1]Overview Qs'!$B$2:$U$106,'[1]Overview vs Planung Ys'!$AH31,0)="","",(HLOOKUP(B$13,'[1]Overview Qs'!B$2:U$106,'[1]Overview vs Planung Ys'!$AH31,0)))</f>
        <v>2166.4305330026946</v>
      </c>
      <c r="C42" s="21">
        <f>IF(HLOOKUP(C$1,'[1]Overview Qs'!$B$1:$U$106,'[1]Overview vs Planung Ys'!$AH31+1,0)="","",(HLOOKUP(C$1,'[1]Overview Qs'!B$1:U$106,'[1]Overview vs Planung Ys'!$AH31+1,0)))</f>
        <v>18</v>
      </c>
      <c r="D42" s="22">
        <f>IF(HLOOKUP(D$1,'[1]Overview Qs'!$B$1:$U$106,'[1]Overview vs Planung Ys'!$AH31+1,0)="","",(HLOOKUP(D$1,'[1]Overview Qs'!B$1:U$106,'[1]Overview vs Planung Ys'!$AH31+1,0)))</f>
        <v>2342.19</v>
      </c>
      <c r="E42" s="22">
        <f>IF(HLOOKUP(E$1,'[1]Overview Qs'!$B$1:$U$106,'[1]Overview vs Planung Ys'!$AH31+1,0)="","",(HLOOKUP(E$1,'[1]Overview Qs'!B$1:U$106,'[1]Overview vs Planung Ys'!$AH31+1,0)))</f>
        <v>2035.3400000000001</v>
      </c>
      <c r="F42" s="23">
        <f>IF(HLOOKUP(F$1,'[1]Overview Qs'!$B$1:$U$106,'[1]Overview vs Planung Ys'!$AH31+1,0)="","",(HLOOKUP(F$1,'[1]Overview Qs'!B$1:U$106,'[1]Overview vs Planung Ys'!$AH31+1,0)))</f>
        <v>3.5756821835417091E-2</v>
      </c>
      <c r="G42" s="20">
        <f>IF('[1]CY Estimates'!B31="","",'[1]CY Estimates'!B31)</f>
        <v>8925.1083048114633</v>
      </c>
      <c r="H42" s="21">
        <f>IF('[1]CY Estimates'!C31="","",'[1]CY Estimates'!C31)</f>
        <v>18</v>
      </c>
      <c r="I42" s="22">
        <f>IF('[1]CY Estimates'!D31="","",'[1]CY Estimates'!D31)</f>
        <v>9585.91</v>
      </c>
      <c r="J42" s="22">
        <f>IF('[1]CY Estimates'!E31="","",'[1]CY Estimates'!E31)</f>
        <v>8242.84</v>
      </c>
      <c r="K42" s="24">
        <f>IF('[1]CY Estimates'!F31="","",'[1]CY Estimates'!F31)</f>
        <v>4.1918612929113322E-2</v>
      </c>
      <c r="L42" s="20">
        <f>IF('[1]CY+1 Estimates'!B31="","",'[1]CY+1 Estimates'!B31)</f>
        <v>8909.0344129762743</v>
      </c>
      <c r="M42" s="21">
        <f>IF('[1]CY+1 Estimates'!C31="","",'[1]CY+1 Estimates'!C31)</f>
        <v>18</v>
      </c>
      <c r="N42" s="22">
        <f>IF('[1]CY+1 Estimates'!D31="","",'[1]CY+1 Estimates'!D31)</f>
        <v>9585.91</v>
      </c>
      <c r="O42" s="22">
        <f>IF('[1]CY+1 Estimates'!E31="","",'[1]CY+1 Estimates'!E31)</f>
        <v>8120.7368750000014</v>
      </c>
      <c r="P42" s="24">
        <f>IF('[1]CY+1 Estimates'!F31="","",'[1]CY+1 Estimates'!F31)</f>
        <v>4.9712689250623963E-2</v>
      </c>
      <c r="Q42" s="20">
        <f>IF('[1]CY+2 Estimates'!B31="","",'[1]CY+2 Estimates'!B31)</f>
        <v>8942.564503000267</v>
      </c>
      <c r="R42" s="21">
        <f>IF('[1]CY+2 Estimates'!C31="","",'[1]CY+2 Estimates'!C31)</f>
        <v>18</v>
      </c>
      <c r="S42" s="22">
        <f>IF('[1]CY+2 Estimates'!D31="","",'[1]CY+2 Estimates'!D31)</f>
        <v>9832.6581000000006</v>
      </c>
      <c r="T42" s="22">
        <f>IF('[1]CY+2 Estimates'!E31="","",'[1]CY+2 Estimates'!E31)</f>
        <v>7511.6816093750012</v>
      </c>
      <c r="U42" s="24">
        <f>IF('[1]CY+2 Estimates'!F31="","",'[1]CY+2 Estimates'!F31)</f>
        <v>6.1672484177681043E-2</v>
      </c>
      <c r="V42" s="20">
        <f>IF('[1]CY+3 Estimates'!B31="","",'[1]CY+3 Estimates'!B31)</f>
        <v>9166.0955649994976</v>
      </c>
      <c r="W42" s="21">
        <f>IF('[1]CY+3 Estimates'!C31="","",'[1]CY+3 Estimates'!C31)</f>
        <v>15</v>
      </c>
      <c r="X42" s="22">
        <f>IF('[1]CY+3 Estimates'!D31="","",'[1]CY+3 Estimates'!D31)</f>
        <v>10127.637843</v>
      </c>
      <c r="Y42" s="22">
        <f>IF('[1]CY+3 Estimates'!E31="","",'[1]CY+3 Estimates'!E31)</f>
        <v>8406.4599999999991</v>
      </c>
      <c r="Z42" s="24">
        <f>IF('[1]CY+3 Estimates'!F31="","",'[1]CY+3 Estimates'!F31)</f>
        <v>4.7876809834350317E-2</v>
      </c>
      <c r="AA42" s="20">
        <f>IF('[1]CY+4 Estimates'!B31="","",'[1]CY+4 Estimates'!B31)</f>
        <v>9182.1364482776189</v>
      </c>
      <c r="AB42" s="21">
        <f>IF('[1]CY+4 Estimates'!C31="","",'[1]CY+4 Estimates'!C31)</f>
        <v>11</v>
      </c>
      <c r="AC42" s="22">
        <f>IF('[1]CY+4 Estimates'!D31="","",'[1]CY+4 Estimates'!D31)</f>
        <v>9925.2655928650001</v>
      </c>
      <c r="AD42" s="22">
        <f>IF('[1]CY+4 Estimates'!E31="","",'[1]CY+4 Estimates'!E31)</f>
        <v>8406.4599999999991</v>
      </c>
      <c r="AE42" s="24">
        <f>IF('[1]CY+4 Estimates'!F31="","",'[1]CY+4 Estimates'!F31)</f>
        <v>4.8409500829653909E-2</v>
      </c>
      <c r="AF42" s="24">
        <f>(AA42/'[1]FY Cockpit'!C31)^(1/5)-1</f>
        <v>3.1694110232123318E-3</v>
      </c>
      <c r="AG42" s="25" t="s">
        <v>34</v>
      </c>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row>
    <row r="43" spans="1:85" s="26" customFormat="1" ht="15">
      <c r="A43" s="19" t="str">
        <f>IF('[1]Configurated Planning view'!B32="","",'[1]Configurated Planning view'!B32)</f>
        <v>GHS</v>
      </c>
      <c r="B43" s="20">
        <f>IF(HLOOKUP(B$13,'[1]Overview Qs'!$B$2:$U$106,'[1]Overview vs Planung Ys'!$AH32,0)="","",(HLOOKUP(B$13,'[1]Overview Qs'!B$2:U$106,'[1]Overview vs Planung Ys'!$AH32,0)))</f>
        <v>669.97617647058814</v>
      </c>
      <c r="C43" s="21">
        <f>IF(HLOOKUP(C$1,'[1]Overview Qs'!$B$1:$U$106,'[1]Overview vs Planung Ys'!$AH32+1,0)="","",(HLOOKUP(C$1,'[1]Overview Qs'!B$1:U$106,'[1]Overview vs Planung Ys'!$AH32+1,0)))</f>
        <v>17</v>
      </c>
      <c r="D43" s="22">
        <f>IF(HLOOKUP(D$1,'[1]Overview Qs'!$B$1:$U$106,'[1]Overview vs Planung Ys'!$AH32+1,0)="","",(HLOOKUP(D$1,'[1]Overview Qs'!B$1:U$106,'[1]Overview vs Planung Ys'!$AH32+1,0)))</f>
        <v>740</v>
      </c>
      <c r="E43" s="22">
        <f>IF(HLOOKUP(E$1,'[1]Overview Qs'!$B$1:$U$106,'[1]Overview vs Planung Ys'!$AH32+1,0)="","",(HLOOKUP(E$1,'[1]Overview Qs'!B$1:U$106,'[1]Overview vs Planung Ys'!$AH32+1,0)))</f>
        <v>610.79999999999995</v>
      </c>
      <c r="F43" s="23">
        <f>IF(HLOOKUP(F$1,'[1]Overview Qs'!$B$1:$U$106,'[1]Overview vs Planung Ys'!$AH32+1,0)="","",(HLOOKUP(F$1,'[1]Overview Qs'!B$1:U$106,'[1]Overview vs Planung Ys'!$AH32+1,0)))</f>
        <v>5.3682985428272913E-2</v>
      </c>
      <c r="G43" s="20">
        <f>IF('[1]CY Estimates'!B32="","",'[1]CY Estimates'!B32)</f>
        <v>2743.4160000000002</v>
      </c>
      <c r="H43" s="21">
        <f>IF('[1]CY Estimates'!C32="","",'[1]CY Estimates'!C32)</f>
        <v>17</v>
      </c>
      <c r="I43" s="22">
        <f>IF('[1]CY Estimates'!D32="","",'[1]CY Estimates'!D32)</f>
        <v>2936.58</v>
      </c>
      <c r="J43" s="22">
        <f>IF('[1]CY Estimates'!E32="","",'[1]CY Estimates'!E32)</f>
        <v>2509</v>
      </c>
      <c r="K43" s="24">
        <f>IF('[1]CY Estimates'!F32="","",'[1]CY Estimates'!F32)</f>
        <v>5.5649303722124399E-2</v>
      </c>
      <c r="L43" s="20">
        <f>IF('[1]CY+1 Estimates'!B32="","",'[1]CY+1 Estimates'!B32)</f>
        <v>2737.8673877780916</v>
      </c>
      <c r="M43" s="21">
        <f>IF('[1]CY+1 Estimates'!C32="","",'[1]CY+1 Estimates'!C32)</f>
        <v>17</v>
      </c>
      <c r="N43" s="22">
        <f>IF('[1]CY+1 Estimates'!D32="","",'[1]CY+1 Estimates'!D32)</f>
        <v>2995.3116</v>
      </c>
      <c r="O43" s="22">
        <f>IF('[1]CY+1 Estimates'!E32="","",'[1]CY+1 Estimates'!E32)</f>
        <v>2286.120582227562</v>
      </c>
      <c r="P43" s="24">
        <f>IF('[1]CY+1 Estimates'!F32="","",'[1]CY+1 Estimates'!F32)</f>
        <v>6.9555629166930158E-2</v>
      </c>
      <c r="Q43" s="20">
        <f>IF('[1]CY+2 Estimates'!B32="","",'[1]CY+2 Estimates'!B32)</f>
        <v>2725.6274326398593</v>
      </c>
      <c r="R43" s="21">
        <f>IF('[1]CY+2 Estimates'!C32="","",'[1]CY+2 Estimates'!C32)</f>
        <v>17</v>
      </c>
      <c r="S43" s="22">
        <f>IF('[1]CY+2 Estimates'!D32="","",'[1]CY+2 Estimates'!D32)</f>
        <v>3055.2178320000003</v>
      </c>
      <c r="T43" s="22">
        <f>IF('[1]CY+2 Estimates'!E32="","",'[1]CY+2 Estimates'!E32)</f>
        <v>2100.6358925776076</v>
      </c>
      <c r="U43" s="24">
        <f>IF('[1]CY+2 Estimates'!F32="","",'[1]CY+2 Estimates'!F32)</f>
        <v>8.6157807766700831E-2</v>
      </c>
      <c r="V43" s="20">
        <f>IF('[1]CY+3 Estimates'!B32="","",'[1]CY+3 Estimates'!B32)</f>
        <v>2745.6989698146635</v>
      </c>
      <c r="W43" s="21">
        <f>IF('[1]CY+3 Estimates'!C32="","",'[1]CY+3 Estimates'!C32)</f>
        <v>14</v>
      </c>
      <c r="X43" s="22">
        <f>IF('[1]CY+3 Estimates'!D32="","",'[1]CY+3 Estimates'!D32)</f>
        <v>3116.3221886400001</v>
      </c>
      <c r="Y43" s="22">
        <f>IF('[1]CY+3 Estimates'!E32="","",'[1]CY+3 Estimates'!E32)</f>
        <v>1964.2876003199324</v>
      </c>
      <c r="Z43" s="24">
        <f>IF('[1]CY+3 Estimates'!F32="","",'[1]CY+3 Estimates'!F32)</f>
        <v>0.10786909392257626</v>
      </c>
      <c r="AA43" s="20">
        <f>IF('[1]CY+4 Estimates'!B32="","",'[1]CY+4 Estimates'!B32)</f>
        <v>2773.3626033122368</v>
      </c>
      <c r="AB43" s="21">
        <f>IF('[1]CY+4 Estimates'!C32="","",'[1]CY+4 Estimates'!C32)</f>
        <v>11</v>
      </c>
      <c r="AC43" s="22">
        <f>IF('[1]CY+4 Estimates'!D32="","",'[1]CY+4 Estimates'!D32)</f>
        <v>3178.6486324128</v>
      </c>
      <c r="AD43" s="22">
        <f>IF('[1]CY+4 Estimates'!E32="","",'[1]CY+4 Estimates'!E32)</f>
        <v>1862.2890537834703</v>
      </c>
      <c r="AE43" s="24">
        <f>IF('[1]CY+4 Estimates'!F32="","",'[1]CY+4 Estimates'!F32)</f>
        <v>0.1333765786537349</v>
      </c>
      <c r="AF43" s="24">
        <f>(AA43/'[1]FY Cockpit'!C32)^(1/5)-1</f>
        <v>-7.4486187986174679E-3</v>
      </c>
      <c r="AG43" s="25" t="s">
        <v>35</v>
      </c>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row>
    <row r="44" spans="1:85" s="26" customFormat="1" ht="15">
      <c r="A44" s="62" t="str">
        <f>IF('[1]Configurated Planning view'!B33="","",'[1]Configurated Planning view'!B33)</f>
        <v>Reconciliation</v>
      </c>
      <c r="B44" s="20">
        <f>IF(HLOOKUP(B$13,'[1]Overview Qs'!$B$2:$U$106,'[1]Overview vs Planung Ys'!$AH33,0)="","",(HLOOKUP(B$13,'[1]Overview Qs'!B$2:U$106,'[1]Overview vs Planung Ys'!$AH33,0)))</f>
        <v>-1636.5308530048524</v>
      </c>
      <c r="C44" s="28">
        <f>IF(HLOOKUP(C$1,'[1]Overview Qs'!$B$1:$U$106,'[1]Overview vs Planung Ys'!$AH33+1,0)="","",(HLOOKUP(C$1,'[1]Overview Qs'!B$1:U$106,'[1]Overview vs Planung Ys'!$AH33+1,0)))</f>
        <v>15</v>
      </c>
      <c r="D44" s="29">
        <f>IF(HLOOKUP(D$1,'[1]Overview Qs'!$B$1:$U$106,'[1]Overview vs Planung Ys'!$AH33+1,0)="","",(HLOOKUP(D$1,'[1]Overview Qs'!B$1:U$106,'[1]Overview vs Planung Ys'!$AH33+1,0)))</f>
        <v>-1544.5311974472381</v>
      </c>
      <c r="E44" s="29">
        <f>IF(HLOOKUP(E$1,'[1]Overview Qs'!$B$1:$U$106,'[1]Overview vs Planung Ys'!$AH33+1,0)="","",(HLOOKUP(E$1,'[1]Overview Qs'!B$1:U$106,'[1]Overview vs Planung Ys'!$AH33+1,0)))</f>
        <v>-1800</v>
      </c>
      <c r="F44" s="30">
        <f>IF(HLOOKUP(F$1,'[1]Overview Qs'!$B$1:$U$106,'[1]Overview vs Planung Ys'!$AH33+1,0)="","",(HLOOKUP(F$1,'[1]Overview Qs'!B$1:U$106,'[1]Overview vs Planung Ys'!$AH33+1,0)))</f>
        <v>4.6331558522057198E-2</v>
      </c>
      <c r="G44" s="20">
        <f>IF('[1]CY Estimates'!B33="","",'[1]CY Estimates'!B33)</f>
        <v>-6731.6706345327357</v>
      </c>
      <c r="H44" s="28">
        <f>IF('[1]CY Estimates'!C33="","",'[1]CY Estimates'!C33)</f>
        <v>16</v>
      </c>
      <c r="I44" s="29">
        <f>IF('[1]CY Estimates'!D33="","",'[1]CY Estimates'!D33)</f>
        <v>-6161.2720030732717</v>
      </c>
      <c r="J44" s="29">
        <f>IF('[1]CY Estimates'!E33="","",'[1]CY Estimates'!E33)</f>
        <v>-7461.3154454013938</v>
      </c>
      <c r="K44" s="31">
        <f>IF('[1]CY Estimates'!F33="","",'[1]CY Estimates'!F33)</f>
        <v>4.4794079775763475E-2</v>
      </c>
      <c r="L44" s="20">
        <f>IF('[1]CY+1 Estimates'!B33="","",'[1]CY+1 Estimates'!B33)</f>
        <v>-6697.0919762412477</v>
      </c>
      <c r="M44" s="28">
        <f>IF('[1]CY+1 Estimates'!C33="","",'[1]CY+1 Estimates'!C33)</f>
        <v>16</v>
      </c>
      <c r="N44" s="29">
        <f>IF('[1]CY+1 Estimates'!D33="","",'[1]CY+1 Estimates'!D33)</f>
        <v>-6034.8926129263009</v>
      </c>
      <c r="O44" s="29">
        <f>IF('[1]CY+1 Estimates'!E33="","",'[1]CY+1 Estimates'!E33)</f>
        <v>-7742.4848819315639</v>
      </c>
      <c r="P44" s="31">
        <f>IF('[1]CY+1 Estimates'!F33="","",'[1]CY+1 Estimates'!F33)</f>
        <v>5.7752430056906556E-2</v>
      </c>
      <c r="Q44" s="20">
        <f>IF('[1]CY+2 Estimates'!B33="","",'[1]CY+2 Estimates'!B33)</f>
        <v>-6689.8838897911055</v>
      </c>
      <c r="R44" s="28">
        <f>IF('[1]CY+2 Estimates'!C33="","",'[1]CY+2 Estimates'!C33)</f>
        <v>16</v>
      </c>
      <c r="S44" s="29">
        <f>IF('[1]CY+2 Estimates'!D33="","",'[1]CY+2 Estimates'!D33)</f>
        <v>-5963.1722870181538</v>
      </c>
      <c r="T44" s="29">
        <f>IF('[1]CY+2 Estimates'!E33="","",'[1]CY+2 Estimates'!E33)</f>
        <v>-7837.5188747258935</v>
      </c>
      <c r="U44" s="31">
        <f>IF('[1]CY+2 Estimates'!F33="","",'[1]CY+2 Estimates'!F33)</f>
        <v>6.4790457864554271E-2</v>
      </c>
      <c r="V44" s="20">
        <f>IF('[1]CY+3 Estimates'!B33="","",'[1]CY+3 Estimates'!B33)</f>
        <v>-6692.1324305907392</v>
      </c>
      <c r="W44" s="28">
        <f>IF('[1]CY+3 Estimates'!C33="","",'[1]CY+3 Estimates'!C33)</f>
        <v>13</v>
      </c>
      <c r="X44" s="29">
        <f>IF('[1]CY+3 Estimates'!D33="","",'[1]CY+3 Estimates'!D33)</f>
        <v>-5948.5094152624124</v>
      </c>
      <c r="Y44" s="29">
        <f>IF('[1]CY+3 Estimates'!E33="","",'[1]CY+3 Estimates'!E33)</f>
        <v>-7923.0229783841569</v>
      </c>
      <c r="Z44" s="31">
        <f>IF('[1]CY+3 Estimates'!F33="","",'[1]CY+3 Estimates'!F33)</f>
        <v>7.3878991458340953E-2</v>
      </c>
      <c r="AA44" s="20">
        <f>IF('[1]CY+4 Estimates'!B33="","",'[1]CY+4 Estimates'!B33)</f>
        <v>-6816.6603315557459</v>
      </c>
      <c r="AB44" s="28">
        <f>IF('[1]CY+4 Estimates'!C33="","",'[1]CY+4 Estimates'!C33)</f>
        <v>10</v>
      </c>
      <c r="AC44" s="29">
        <f>IF('[1]CY+4 Estimates'!D33="","",'[1]CY+4 Estimates'!D33)</f>
        <v>-6167.0159820941954</v>
      </c>
      <c r="AD44" s="29">
        <f>IF('[1]CY+4 Estimates'!E33="","",'[1]CY+4 Estimates'!E33)</f>
        <v>-7986.306777254249</v>
      </c>
      <c r="AE44" s="31">
        <f>IF('[1]CY+4 Estimates'!F33="","",'[1]CY+4 Estimates'!F33)</f>
        <v>7.9263440882962902E-2</v>
      </c>
      <c r="AF44" s="31">
        <f>(AA44/'[1]FY Cockpit'!C33)^(1/5)-1</f>
        <v>1.0181311238686153E-2</v>
      </c>
      <c r="AG44" s="63" t="s">
        <v>36</v>
      </c>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row>
    <row r="45" spans="1:85" s="26" customFormat="1" ht="15">
      <c r="A45" s="64" t="str">
        <f>IF('[1]Configurated Planning view'!B34="","",'[1]Configurated Planning view'!B34)</f>
        <v>Group revenues</v>
      </c>
      <c r="B45" s="65">
        <f>IF(HLOOKUP(B$13,'[1]Overview Qs'!$B$2:$U$106,'[1]Overview vs Planung Ys'!$AH34,0)="","",(HLOOKUP(B$13,'[1]Overview Qs'!B$2:U$106,'[1]Overview vs Planung Ys'!$AH34,0)))</f>
        <v>14846.687345333476</v>
      </c>
      <c r="C45" s="66">
        <f>IF(HLOOKUP(C$1,'[1]Overview Qs'!$B$1:$U$106,'[1]Overview vs Planung Ys'!$AH34+1,0)="","",(HLOOKUP(C$1,'[1]Overview Qs'!B$1:U$106,'[1]Overview vs Planung Ys'!$AH34+1,0)))</f>
        <v>18</v>
      </c>
      <c r="D45" s="67">
        <f>IF(HLOOKUP(D$1,'[1]Overview Qs'!$B$1:$U$106,'[1]Overview vs Planung Ys'!$AH34+1,0)="","",(HLOOKUP(D$1,'[1]Overview Qs'!B$1:U$106,'[1]Overview vs Planung Ys'!$AH34+1,0)))</f>
        <v>15239.136311407026</v>
      </c>
      <c r="E45" s="67">
        <f>IF(HLOOKUP(E$1,'[1]Overview Qs'!$B$1:$U$106,'[1]Overview vs Planung Ys'!$AH34+1,0)="","",(HLOOKUP(E$1,'[1]Overview Qs'!B$1:U$106,'[1]Overview vs Planung Ys'!$AH34+1,0)))</f>
        <v>14547.906655948163</v>
      </c>
      <c r="F45" s="68">
        <f>IF(HLOOKUP(F$1,'[1]Overview Qs'!$B$1:$U$106,'[1]Overview vs Planung Ys'!$AH34+1,0)="","",(HLOOKUP(F$1,'[1]Overview Qs'!B$1:U$106,'[1]Overview vs Planung Ys'!$AH34+1,0)))</f>
        <v>1.1352783594130703E-2</v>
      </c>
      <c r="G45" s="65">
        <f>IF('[1]CY Estimates'!B34="","",'[1]CY Estimates'!B34)</f>
        <v>60788.458160683149</v>
      </c>
      <c r="H45" s="66">
        <f>IF('[1]CY Estimates'!C34="","",'[1]CY Estimates'!C34)</f>
        <v>18</v>
      </c>
      <c r="I45" s="67">
        <f>IF('[1]CY Estimates'!D34="","",'[1]CY Estimates'!D34)</f>
        <v>61624.331899371813</v>
      </c>
      <c r="J45" s="67">
        <f>IF('[1]CY Estimates'!E34="","",'[1]CY Estimates'!E34)</f>
        <v>59903.649858580611</v>
      </c>
      <c r="K45" s="69">
        <f>IF('[1]CY Estimates'!F34="","",'[1]CY Estimates'!F34)</f>
        <v>6.9329968444442718E-3</v>
      </c>
      <c r="L45" s="65">
        <f>IF('[1]CY+1 Estimates'!B34="","",'[1]CY+1 Estimates'!B34)</f>
        <v>61573.262423459237</v>
      </c>
      <c r="M45" s="66">
        <f>IF('[1]CY+1 Estimates'!C34="","",'[1]CY+1 Estimates'!C34)</f>
        <v>18</v>
      </c>
      <c r="N45" s="67">
        <f>IF('[1]CY+1 Estimates'!D34="","",'[1]CY+1 Estimates'!D34)</f>
        <v>63018.784815834049</v>
      </c>
      <c r="O45" s="67">
        <f>IF('[1]CY+1 Estimates'!E34="","",'[1]CY+1 Estimates'!E34)</f>
        <v>60233.405697610156</v>
      </c>
      <c r="P45" s="69">
        <f>IF('[1]CY+1 Estimates'!F34="","",'[1]CY+1 Estimates'!F34)</f>
        <v>1.1095417334285046E-2</v>
      </c>
      <c r="Q45" s="65">
        <f>IF('[1]CY+2 Estimates'!B34="","",'[1]CY+2 Estimates'!B34)</f>
        <v>62203.001019291827</v>
      </c>
      <c r="R45" s="66">
        <f>IF('[1]CY+2 Estimates'!C34="","",'[1]CY+2 Estimates'!C34)</f>
        <v>18</v>
      </c>
      <c r="S45" s="67">
        <f>IF('[1]CY+2 Estimates'!D34="","",'[1]CY+2 Estimates'!D34)</f>
        <v>64454.22497846745</v>
      </c>
      <c r="T45" s="67">
        <f>IF('[1]CY+2 Estimates'!E34="","",'[1]CY+2 Estimates'!E34)</f>
        <v>59025.112381928855</v>
      </c>
      <c r="U45" s="69">
        <f>IF('[1]CY+2 Estimates'!F34="","",'[1]CY+2 Estimates'!F34)</f>
        <v>1.9303061382221681E-2</v>
      </c>
      <c r="V45" s="65">
        <f>IF('[1]CY+3 Estimates'!B34="","",'[1]CY+3 Estimates'!B34)</f>
        <v>63048.416076482034</v>
      </c>
      <c r="W45" s="66">
        <f>IF('[1]CY+3 Estimates'!C34="","",'[1]CY+3 Estimates'!C34)</f>
        <v>15</v>
      </c>
      <c r="X45" s="67">
        <f>IF('[1]CY+3 Estimates'!D34="","",'[1]CY+3 Estimates'!D34)</f>
        <v>65917.306668007834</v>
      </c>
      <c r="Y45" s="67">
        <f>IF('[1]CY+3 Estimates'!E34="","",'[1]CY+3 Estimates'!E34)</f>
        <v>57590.788917631464</v>
      </c>
      <c r="Z45" s="69">
        <f>IF('[1]CY+3 Estimates'!F34="","",'[1]CY+3 Estimates'!F34)</f>
        <v>2.7667720418578255E-2</v>
      </c>
      <c r="AA45" s="65">
        <f>IF('[1]CY+4 Estimates'!B34="","",'[1]CY+4 Estimates'!B34)</f>
        <v>63617.666430324811</v>
      </c>
      <c r="AB45" s="66">
        <f>IF('[1]CY+4 Estimates'!C34="","",'[1]CY+4 Estimates'!C34)</f>
        <v>11</v>
      </c>
      <c r="AC45" s="67">
        <f>IF('[1]CY+4 Estimates'!D34="","",'[1]CY+4 Estimates'!D34)</f>
        <v>67375.951857986714</v>
      </c>
      <c r="AD45" s="67">
        <f>IF('[1]CY+4 Estimates'!E34="","",'[1]CY+4 Estimates'!E34)</f>
        <v>56498.60786707545</v>
      </c>
      <c r="AE45" s="69">
        <f>IF('[1]CY+4 Estimates'!F34="","",'[1]CY+4 Estimates'!F34)</f>
        <v>4.0970608373431097E-2</v>
      </c>
      <c r="AF45" s="69">
        <f>(AA45/'[1]FY Cockpit'!C34)^(1/5)-1</f>
        <v>1.1333555579718047E-2</v>
      </c>
      <c r="AG45" s="70" t="s">
        <v>37</v>
      </c>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row>
    <row r="46" spans="1:85" s="26" customFormat="1" ht="15">
      <c r="A46" s="71" t="str">
        <f>IF('[1]Configurated Planning view'!B35="","",'[1]Configurated Planning view'!B35)</f>
        <v/>
      </c>
      <c r="B46" s="20" t="str">
        <f>IF(HLOOKUP(B$13,'[1]Overview Qs'!$B$2:$U$106,'[1]Overview vs Planung Ys'!$AH35,0)="","",(HLOOKUP(B$13,'[1]Overview Qs'!B$2:U$106,'[1]Overview vs Planung Ys'!$AH35,0)))</f>
        <v/>
      </c>
      <c r="C46" s="28" t="str">
        <f>IF(HLOOKUP(C$1,'[1]Overview Qs'!$B$1:$U$106,'[1]Overview vs Planung Ys'!$AH35+1,0)="","",(HLOOKUP(C$1,'[1]Overview Qs'!B$1:U$106,'[1]Overview vs Planung Ys'!$AH35+1,0)))</f>
        <v/>
      </c>
      <c r="D46" s="29" t="str">
        <f>IF(HLOOKUP(D$1,'[1]Overview Qs'!$B$1:$U$106,'[1]Overview vs Planung Ys'!$AH35+1,0)="","",(HLOOKUP(D$1,'[1]Overview Qs'!B$1:U$106,'[1]Overview vs Planung Ys'!$AH35+1,0)))</f>
        <v/>
      </c>
      <c r="E46" s="29" t="str">
        <f>IF(HLOOKUP(E$1,'[1]Overview Qs'!$B$1:$U$106,'[1]Overview vs Planung Ys'!$AH35+1,0)="","",(HLOOKUP(E$1,'[1]Overview Qs'!B$1:U$106,'[1]Overview vs Planung Ys'!$AH35+1,0)))</f>
        <v/>
      </c>
      <c r="F46" s="30" t="str">
        <f>IF(HLOOKUP(F$1,'[1]Overview Qs'!$B$1:$U$106,'[1]Overview vs Planung Ys'!$AH35+1,0)="","",(HLOOKUP(F$1,'[1]Overview Qs'!B$1:U$106,'[1]Overview vs Planung Ys'!$AH35+1,0)))</f>
        <v/>
      </c>
      <c r="G46" s="20" t="str">
        <f>IF('[1]CY Estimates'!B35="","",'[1]CY Estimates'!B35)</f>
        <v/>
      </c>
      <c r="H46" s="28" t="str">
        <f>IF('[1]CY Estimates'!C35="","",'[1]CY Estimates'!C35)</f>
        <v/>
      </c>
      <c r="I46" s="29" t="str">
        <f>IF('[1]CY Estimates'!D35="","",'[1]CY Estimates'!D35)</f>
        <v/>
      </c>
      <c r="J46" s="29" t="str">
        <f>IF('[1]CY Estimates'!E35="","",'[1]CY Estimates'!E35)</f>
        <v/>
      </c>
      <c r="K46" s="31" t="str">
        <f>IF('[1]CY Estimates'!F35="","",'[1]CY Estimates'!F35)</f>
        <v/>
      </c>
      <c r="L46" s="20" t="str">
        <f>IF('[1]CY+1 Estimates'!B35="","",'[1]CY+1 Estimates'!B35)</f>
        <v/>
      </c>
      <c r="M46" s="28" t="str">
        <f>IF('[1]CY+1 Estimates'!C35="","",'[1]CY+1 Estimates'!C35)</f>
        <v/>
      </c>
      <c r="N46" s="29" t="str">
        <f>IF('[1]CY+1 Estimates'!D35="","",'[1]CY+1 Estimates'!D35)</f>
        <v/>
      </c>
      <c r="O46" s="29" t="str">
        <f>IF('[1]CY+1 Estimates'!E35="","",'[1]CY+1 Estimates'!E35)</f>
        <v/>
      </c>
      <c r="P46" s="31" t="str">
        <f>IF('[1]CY+1 Estimates'!F35="","",'[1]CY+1 Estimates'!F35)</f>
        <v/>
      </c>
      <c r="Q46" s="20" t="str">
        <f>IF('[1]CY+2 Estimates'!B35="","",'[1]CY+2 Estimates'!B35)</f>
        <v/>
      </c>
      <c r="R46" s="28" t="str">
        <f>IF('[1]CY+2 Estimates'!C35="","",'[1]CY+2 Estimates'!C35)</f>
        <v/>
      </c>
      <c r="S46" s="29" t="str">
        <f>IF('[1]CY+2 Estimates'!D35="","",'[1]CY+2 Estimates'!D35)</f>
        <v/>
      </c>
      <c r="T46" s="29" t="str">
        <f>IF('[1]CY+2 Estimates'!E35="","",'[1]CY+2 Estimates'!E35)</f>
        <v/>
      </c>
      <c r="U46" s="31" t="str">
        <f>IF('[1]CY+2 Estimates'!F35="","",'[1]CY+2 Estimates'!F35)</f>
        <v/>
      </c>
      <c r="V46" s="20" t="str">
        <f>IF('[1]CY+3 Estimates'!B35="","",'[1]CY+3 Estimates'!B35)</f>
        <v/>
      </c>
      <c r="W46" s="28" t="str">
        <f>IF('[1]CY+3 Estimates'!C35="","",'[1]CY+3 Estimates'!C35)</f>
        <v/>
      </c>
      <c r="X46" s="29" t="str">
        <f>IF('[1]CY+3 Estimates'!D35="","",'[1]CY+3 Estimates'!D35)</f>
        <v/>
      </c>
      <c r="Y46" s="29" t="str">
        <f>IF('[1]CY+3 Estimates'!E35="","",'[1]CY+3 Estimates'!E35)</f>
        <v/>
      </c>
      <c r="Z46" s="31" t="str">
        <f>IF('[1]CY+3 Estimates'!F35="","",'[1]CY+3 Estimates'!F35)</f>
        <v/>
      </c>
      <c r="AA46" s="20" t="str">
        <f>IF('[1]CY+4 Estimates'!B35="","",'[1]CY+4 Estimates'!B35)</f>
        <v/>
      </c>
      <c r="AB46" s="28" t="str">
        <f>IF('[1]CY+4 Estimates'!C35="","",'[1]CY+4 Estimates'!C35)</f>
        <v/>
      </c>
      <c r="AC46" s="29" t="str">
        <f>IF('[1]CY+4 Estimates'!D35="","",'[1]CY+4 Estimates'!D35)</f>
        <v/>
      </c>
      <c r="AD46" s="29" t="str">
        <f>IF('[1]CY+4 Estimates'!E35="","",'[1]CY+4 Estimates'!E35)</f>
        <v/>
      </c>
      <c r="AE46" s="31" t="str">
        <f>IF('[1]CY+4 Estimates'!F35="","",'[1]CY+4 Estimates'!F35)</f>
        <v/>
      </c>
      <c r="AF46" s="31"/>
      <c r="AG46" s="72" t="s">
        <v>38</v>
      </c>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row>
    <row r="47" spans="1:85" s="26" customFormat="1" ht="15">
      <c r="A47" s="73" t="str">
        <f>IF('[1]Configurated Planning view'!B36="","",'[1]Configurated Planning view'!B36)</f>
        <v>Net Revenues</v>
      </c>
      <c r="B47" s="20" t="str">
        <f>IF(HLOOKUP(B$13,'[1]Overview Qs'!$B$2:$U$106,'[1]Overview vs Planung Ys'!$AH36,0)="","",(HLOOKUP(B$13,'[1]Overview Qs'!B$2:U$106,'[1]Overview vs Planung Ys'!$AH36,0)))</f>
        <v/>
      </c>
      <c r="C47" s="28" t="str">
        <f>IF(HLOOKUP(C$1,'[1]Overview Qs'!$B$1:$U$106,'[1]Overview vs Planung Ys'!$AH36+1,0)="","",(HLOOKUP(C$1,'[1]Overview Qs'!B$1:U$106,'[1]Overview vs Planung Ys'!$AH36+1,0)))</f>
        <v/>
      </c>
      <c r="D47" s="29" t="str">
        <f>IF(HLOOKUP(D$1,'[1]Overview Qs'!$B$1:$U$106,'[1]Overview vs Planung Ys'!$AH36+1,0)="","",(HLOOKUP(D$1,'[1]Overview Qs'!B$1:U$106,'[1]Overview vs Planung Ys'!$AH36+1,0)))</f>
        <v/>
      </c>
      <c r="E47" s="29" t="str">
        <f>IF(HLOOKUP(E$1,'[1]Overview Qs'!$B$1:$U$106,'[1]Overview vs Planung Ys'!$AH36+1,0)="","",(HLOOKUP(E$1,'[1]Overview Qs'!B$1:U$106,'[1]Overview vs Planung Ys'!$AH36+1,0)))</f>
        <v/>
      </c>
      <c r="F47" s="30" t="str">
        <f>IF(HLOOKUP(F$1,'[1]Overview Qs'!$B$1:$U$106,'[1]Overview vs Planung Ys'!$AH36+1,0)="","",(HLOOKUP(F$1,'[1]Overview Qs'!B$1:U$106,'[1]Overview vs Planung Ys'!$AH36+1,0)))</f>
        <v/>
      </c>
      <c r="G47" s="20" t="str">
        <f>IF('[1]CY Estimates'!B36="","",'[1]CY Estimates'!B36)</f>
        <v/>
      </c>
      <c r="H47" s="28" t="str">
        <f>IF('[1]CY Estimates'!C36="","",'[1]CY Estimates'!C36)</f>
        <v/>
      </c>
      <c r="I47" s="29" t="str">
        <f>IF('[1]CY Estimates'!D36="","",'[1]CY Estimates'!D36)</f>
        <v/>
      </c>
      <c r="J47" s="29" t="str">
        <f>IF('[1]CY Estimates'!E36="","",'[1]CY Estimates'!E36)</f>
        <v/>
      </c>
      <c r="K47" s="31" t="str">
        <f>IF('[1]CY Estimates'!F36="","",'[1]CY Estimates'!F36)</f>
        <v/>
      </c>
      <c r="L47" s="20" t="str">
        <f>IF('[1]CY+1 Estimates'!B36="","",'[1]CY+1 Estimates'!B36)</f>
        <v/>
      </c>
      <c r="M47" s="28" t="str">
        <f>IF('[1]CY+1 Estimates'!C36="","",'[1]CY+1 Estimates'!C36)</f>
        <v/>
      </c>
      <c r="N47" s="29" t="str">
        <f>IF('[1]CY+1 Estimates'!D36="","",'[1]CY+1 Estimates'!D36)</f>
        <v/>
      </c>
      <c r="O47" s="29" t="str">
        <f>IF('[1]CY+1 Estimates'!E36="","",'[1]CY+1 Estimates'!E36)</f>
        <v/>
      </c>
      <c r="P47" s="31" t="str">
        <f>IF('[1]CY+1 Estimates'!F36="","",'[1]CY+1 Estimates'!F36)</f>
        <v/>
      </c>
      <c r="Q47" s="20" t="str">
        <f>IF('[1]CY+2 Estimates'!B36="","",'[1]CY+2 Estimates'!B36)</f>
        <v/>
      </c>
      <c r="R47" s="28" t="str">
        <f>IF('[1]CY+2 Estimates'!C36="","",'[1]CY+2 Estimates'!C36)</f>
        <v/>
      </c>
      <c r="S47" s="29" t="str">
        <f>IF('[1]CY+2 Estimates'!D36="","",'[1]CY+2 Estimates'!D36)</f>
        <v/>
      </c>
      <c r="T47" s="29" t="str">
        <f>IF('[1]CY+2 Estimates'!E36="","",'[1]CY+2 Estimates'!E36)</f>
        <v/>
      </c>
      <c r="U47" s="31" t="str">
        <f>IF('[1]CY+2 Estimates'!F36="","",'[1]CY+2 Estimates'!F36)</f>
        <v/>
      </c>
      <c r="V47" s="20" t="str">
        <f>IF('[1]CY+3 Estimates'!B36="","",'[1]CY+3 Estimates'!B36)</f>
        <v/>
      </c>
      <c r="W47" s="28" t="str">
        <f>IF('[1]CY+3 Estimates'!C36="","",'[1]CY+3 Estimates'!C36)</f>
        <v/>
      </c>
      <c r="X47" s="29" t="str">
        <f>IF('[1]CY+3 Estimates'!D36="","",'[1]CY+3 Estimates'!D36)</f>
        <v/>
      </c>
      <c r="Y47" s="29" t="str">
        <f>IF('[1]CY+3 Estimates'!E36="","",'[1]CY+3 Estimates'!E36)</f>
        <v/>
      </c>
      <c r="Z47" s="31" t="str">
        <f>IF('[1]CY+3 Estimates'!F36="","",'[1]CY+3 Estimates'!F36)</f>
        <v/>
      </c>
      <c r="AA47" s="20" t="str">
        <f>IF('[1]CY+4 Estimates'!B36="","",'[1]CY+4 Estimates'!B36)</f>
        <v/>
      </c>
      <c r="AB47" s="28" t="str">
        <f>IF('[1]CY+4 Estimates'!C36="","",'[1]CY+4 Estimates'!C36)</f>
        <v/>
      </c>
      <c r="AC47" s="29" t="str">
        <f>IF('[1]CY+4 Estimates'!D36="","",'[1]CY+4 Estimates'!D36)</f>
        <v/>
      </c>
      <c r="AD47" s="29" t="str">
        <f>IF('[1]CY+4 Estimates'!E36="","",'[1]CY+4 Estimates'!E36)</f>
        <v/>
      </c>
      <c r="AE47" s="31" t="str">
        <f>IF('[1]CY+4 Estimates'!F36="","",'[1]CY+4 Estimates'!F36)</f>
        <v/>
      </c>
      <c r="AF47" s="31"/>
      <c r="AG47" s="74" t="s">
        <v>39</v>
      </c>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row>
    <row r="48" spans="1:85" s="26" customFormat="1" ht="15">
      <c r="A48" s="71" t="str">
        <f>IF('[1]Configurated Planning view'!B37="","",'[1]Configurated Planning view'!B37)</f>
        <v>DE</v>
      </c>
      <c r="B48" s="20">
        <f>IF(HLOOKUP(B$13,'[1]Overview Qs'!$B$2:$U$106,'[1]Overview vs Planung Ys'!$AH37,0)="","",(HLOOKUP(B$13,'[1]Overview Qs'!B$2:U$106,'[1]Overview vs Planung Ys'!$AH37,0)))</f>
        <v>5154.4461945953963</v>
      </c>
      <c r="C48" s="28">
        <f>IF(HLOOKUP(C$1,'[1]Overview Qs'!$B$1:$U$106,'[1]Overview vs Planung Ys'!$AH37+1,0)="","",(HLOOKUP(C$1,'[1]Overview Qs'!B$1:U$106,'[1]Overview vs Planung Ys'!$AH37+1,0)))</f>
        <v>12</v>
      </c>
      <c r="D48" s="29">
        <f>IF(HLOOKUP(D$1,'[1]Overview Qs'!$B$1:$U$106,'[1]Overview vs Planung Ys'!$AH37+1,0)="","",(HLOOKUP(D$1,'[1]Overview Qs'!B$1:U$106,'[1]Overview vs Planung Ys'!$AH37+1,0)))</f>
        <v>5236.2010726540921</v>
      </c>
      <c r="E48" s="29">
        <f>IF(HLOOKUP(E$1,'[1]Overview Qs'!$B$1:$U$106,'[1]Overview vs Planung Ys'!$AH37+1,0)="","",(HLOOKUP(E$1,'[1]Overview Qs'!B$1:U$106,'[1]Overview vs Planung Ys'!$AH37+1,0)))</f>
        <v>5086.1882376438371</v>
      </c>
      <c r="F48" s="30">
        <f>IF(HLOOKUP(F$1,'[1]Overview Qs'!$B$1:$U$106,'[1]Overview vs Planung Ys'!$AH37+1,0)="","",(HLOOKUP(F$1,'[1]Overview Qs'!B$1:U$106,'[1]Overview vs Planung Ys'!$AH37+1,0)))</f>
        <v>6.3219131176856843E-3</v>
      </c>
      <c r="G48" s="20">
        <f>IF('[1]CY Estimates'!B37="","",'[1]CY Estimates'!B37)</f>
        <v>20788.52691369809</v>
      </c>
      <c r="H48" s="28">
        <f>IF('[1]CY Estimates'!C37="","",'[1]CY Estimates'!C37)</f>
        <v>13</v>
      </c>
      <c r="I48" s="29">
        <f>IF('[1]CY Estimates'!D37="","",'[1]CY Estimates'!D37)</f>
        <v>20951.036042181349</v>
      </c>
      <c r="J48" s="29">
        <f>IF('[1]CY Estimates'!E37="","",'[1]CY Estimates'!E37)</f>
        <v>20644.798326729961</v>
      </c>
      <c r="K48" s="31">
        <f>IF('[1]CY Estimates'!F37="","",'[1]CY Estimates'!F37)</f>
        <v>4.9165674800735635E-3</v>
      </c>
      <c r="L48" s="20">
        <f>IF('[1]CY+1 Estimates'!B37="","",'[1]CY+1 Estimates'!B37)</f>
        <v>20698.41316481875</v>
      </c>
      <c r="M48" s="28">
        <f>IF('[1]CY+1 Estimates'!C37="","",'[1]CY+1 Estimates'!C37)</f>
        <v>13</v>
      </c>
      <c r="N48" s="29">
        <f>IF('[1]CY+1 Estimates'!D37="","",'[1]CY+1 Estimates'!D37)</f>
        <v>21114.735683415056</v>
      </c>
      <c r="O48" s="29">
        <f>IF('[1]CY+1 Estimates'!E37="","",'[1]CY+1 Estimates'!E37)</f>
        <v>20379.857068203033</v>
      </c>
      <c r="P48" s="31">
        <f>IF('[1]CY+1 Estimates'!F37="","",'[1]CY+1 Estimates'!F37)</f>
        <v>1.0589404600312572E-2</v>
      </c>
      <c r="Q48" s="20">
        <f>IF('[1]CY+2 Estimates'!B37="","",'[1]CY+2 Estimates'!B37)</f>
        <v>20638.111083840173</v>
      </c>
      <c r="R48" s="28">
        <f>IF('[1]CY+2 Estimates'!C37="","",'[1]CY+2 Estimates'!C37)</f>
        <v>13</v>
      </c>
      <c r="S48" s="29">
        <f>IF('[1]CY+2 Estimates'!D37="","",'[1]CY+2 Estimates'!D37)</f>
        <v>21356.277925505925</v>
      </c>
      <c r="T48" s="29">
        <f>IF('[1]CY+2 Estimates'!E37="","",'[1]CY+2 Estimates'!E37)</f>
        <v>19899.622411619966</v>
      </c>
      <c r="U48" s="31">
        <f>IF('[1]CY+2 Estimates'!F37="","",'[1]CY+2 Estimates'!F37)</f>
        <v>1.9559876925932078E-2</v>
      </c>
      <c r="V48" s="20">
        <f>IF('[1]CY+3 Estimates'!B37="","",'[1]CY+3 Estimates'!B37)</f>
        <v>20599.161905804413</v>
      </c>
      <c r="W48" s="28">
        <f>IF('[1]CY+3 Estimates'!C37="","",'[1]CY+3 Estimates'!C37)</f>
        <v>12</v>
      </c>
      <c r="X48" s="29">
        <f>IF('[1]CY+3 Estimates'!D37="","",'[1]CY+3 Estimates'!D37)</f>
        <v>21641.979349132824</v>
      </c>
      <c r="Y48" s="29">
        <f>IF('[1]CY+3 Estimates'!E37="","",'[1]CY+3 Estimates'!E37)</f>
        <v>19223.275531499443</v>
      </c>
      <c r="Z48" s="31">
        <f>IF('[1]CY+3 Estimates'!F37="","",'[1]CY+3 Estimates'!F37)</f>
        <v>3.218176226263883E-2</v>
      </c>
      <c r="AA48" s="20">
        <f>IF('[1]CY+4 Estimates'!B37="","",'[1]CY+4 Estimates'!B37)</f>
        <v>20703.931522965042</v>
      </c>
      <c r="AB48" s="28">
        <f>IF('[1]CY+4 Estimates'!C37="","",'[1]CY+4 Estimates'!C37)</f>
        <v>9</v>
      </c>
      <c r="AC48" s="29">
        <f>IF('[1]CY+4 Estimates'!D37="","",'[1]CY+4 Estimates'!D37)</f>
        <v>21953.142190630599</v>
      </c>
      <c r="AD48" s="29">
        <f>IF('[1]CY+4 Estimates'!E37="","",'[1]CY+4 Estimates'!E37)</f>
        <v>18695.722819831208</v>
      </c>
      <c r="AE48" s="31">
        <f>IF('[1]CY+4 Estimates'!F37="","",'[1]CY+4 Estimates'!F37)</f>
        <v>4.7019606153588224E-2</v>
      </c>
      <c r="AF48" s="31">
        <f>(AA48/'[1]FY Cockpit'!C37)^(1/5)-1</f>
        <v>-3.3667087357145409E-3</v>
      </c>
      <c r="AG48" s="72" t="s">
        <v>6</v>
      </c>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row>
    <row r="49" spans="1:85" s="26" customFormat="1" ht="16.5" customHeight="1">
      <c r="A49" s="71" t="str">
        <f>IF('[1]Configurated Planning view'!B38="","",'[1]Configurated Planning view'!B38)</f>
        <v>USA</v>
      </c>
      <c r="B49" s="20">
        <f>IF(HLOOKUP(B$13,'[1]Overview Qs'!$B$2:$U$106,'[1]Overview vs Planung Ys'!$AH38,0)="","",(HLOOKUP(B$13,'[1]Overview Qs'!B$2:U$106,'[1]Overview vs Planung Ys'!$AH38,0)))</f>
        <v>4983.6859234931881</v>
      </c>
      <c r="C49" s="28">
        <f>IF(HLOOKUP(C$1,'[1]Overview Qs'!$B$1:$U$106,'[1]Overview vs Planung Ys'!$AH38+1,0)="","",(HLOOKUP(C$1,'[1]Overview Qs'!B$1:U$106,'[1]Overview vs Planung Ys'!$AH38+1,0)))</f>
        <v>12</v>
      </c>
      <c r="D49" s="29">
        <f>IF(HLOOKUP(D$1,'[1]Overview Qs'!$B$1:$U$106,'[1]Overview vs Planung Ys'!$AH38+1,0)="","",(HLOOKUP(D$1,'[1]Overview Qs'!B$1:U$106,'[1]Overview vs Planung Ys'!$AH38+1,0)))</f>
        <v>5298.5918138321167</v>
      </c>
      <c r="E49" s="29">
        <f>IF(HLOOKUP(E$1,'[1]Overview Qs'!$B$1:$U$106,'[1]Overview vs Planung Ys'!$AH38+1,0)="","",(HLOOKUP(E$1,'[1]Overview Qs'!B$1:U$106,'[1]Overview vs Planung Ys'!$AH38+1,0)))</f>
        <v>4534.5420094114797</v>
      </c>
      <c r="F49" s="30">
        <f>IF(HLOOKUP(F$1,'[1]Overview Qs'!$B$1:$U$106,'[1]Overview vs Planung Ys'!$AH38+1,0)="","",(HLOOKUP(F$1,'[1]Overview Qs'!B$1:U$106,'[1]Overview vs Planung Ys'!$AH38+1,0)))</f>
        <v>3.726889682809531E-2</v>
      </c>
      <c r="G49" s="20">
        <f>IF('[1]CY Estimates'!B38="","",'[1]CY Estimates'!B38)</f>
        <v>20581.916374474022</v>
      </c>
      <c r="H49" s="28">
        <f>IF('[1]CY Estimates'!C38="","",'[1]CY Estimates'!C38)</f>
        <v>13</v>
      </c>
      <c r="I49" s="29">
        <f>IF('[1]CY Estimates'!D38="","",'[1]CY Estimates'!D38)</f>
        <v>21185.721413940813</v>
      </c>
      <c r="J49" s="29">
        <f>IF('[1]CY Estimates'!E38="","",'[1]CY Estimates'!E38)</f>
        <v>20016.490575661002</v>
      </c>
      <c r="K49" s="31">
        <f>IF('[1]CY Estimates'!F38="","",'[1]CY Estimates'!F38)</f>
        <v>1.706511996659257E-2</v>
      </c>
      <c r="L49" s="20">
        <f>IF('[1]CY+1 Estimates'!B38="","",'[1]CY+1 Estimates'!B38)</f>
        <v>21509.257203710298</v>
      </c>
      <c r="M49" s="28">
        <f>IF('[1]CY+1 Estimates'!C38="","",'[1]CY+1 Estimates'!C38)</f>
        <v>13</v>
      </c>
      <c r="N49" s="29">
        <f>IF('[1]CY+1 Estimates'!D38="","",'[1]CY+1 Estimates'!D38)</f>
        <v>22809.540841539758</v>
      </c>
      <c r="O49" s="29">
        <f>IF('[1]CY+1 Estimates'!E38="","",'[1]CY+1 Estimates'!E38)</f>
        <v>18552.130806738052</v>
      </c>
      <c r="P49" s="31">
        <f>IF('[1]CY+1 Estimates'!F38="","",'[1]CY+1 Estimates'!F38)</f>
        <v>4.7033343847550341E-2</v>
      </c>
      <c r="Q49" s="20">
        <f>IF('[1]CY+2 Estimates'!B38="","",'[1]CY+2 Estimates'!B38)</f>
        <v>22296.305810103011</v>
      </c>
      <c r="R49" s="28">
        <f>IF('[1]CY+2 Estimates'!C38="","",'[1]CY+2 Estimates'!C38)</f>
        <v>13</v>
      </c>
      <c r="S49" s="29">
        <f>IF('[1]CY+2 Estimates'!D38="","",'[1]CY+2 Estimates'!D38)</f>
        <v>24085.908304342589</v>
      </c>
      <c r="T49" s="29">
        <f>IF('[1]CY+2 Estimates'!E38="","",'[1]CY+2 Estimates'!E38)</f>
        <v>18552.130806738052</v>
      </c>
      <c r="U49" s="31">
        <f>IF('[1]CY+2 Estimates'!F38="","",'[1]CY+2 Estimates'!F38)</f>
        <v>5.9225240541299677E-2</v>
      </c>
      <c r="V49" s="20">
        <f>IF('[1]CY+3 Estimates'!B38="","",'[1]CY+3 Estimates'!B38)</f>
        <v>22997.467349361948</v>
      </c>
      <c r="W49" s="28">
        <f>IF('[1]CY+3 Estimates'!C38="","",'[1]CY+3 Estimates'!C38)</f>
        <v>12</v>
      </c>
      <c r="X49" s="29">
        <f>IF('[1]CY+3 Estimates'!D38="","",'[1]CY+3 Estimates'!D38)</f>
        <v>25350.193134228979</v>
      </c>
      <c r="Y49" s="29">
        <f>IF('[1]CY+3 Estimates'!E38="","",'[1]CY+3 Estimates'!E38)</f>
        <v>18552.130806738052</v>
      </c>
      <c r="Z49" s="31">
        <f>IF('[1]CY+3 Estimates'!F38="","",'[1]CY+3 Estimates'!F38)</f>
        <v>6.958046140300668E-2</v>
      </c>
      <c r="AA49" s="20">
        <f>IF('[1]CY+4 Estimates'!B38="","",'[1]CY+4 Estimates'!B38)</f>
        <v>23418.952766016133</v>
      </c>
      <c r="AB49" s="28">
        <f>IF('[1]CY+4 Estimates'!C38="","",'[1]CY+4 Estimates'!C38)</f>
        <v>9</v>
      </c>
      <c r="AC49" s="29">
        <f>IF('[1]CY+4 Estimates'!D38="","",'[1]CY+4 Estimates'!D38)</f>
        <v>26649.897216028134</v>
      </c>
      <c r="AD49" s="29">
        <f>IF('[1]CY+4 Estimates'!E38="","",'[1]CY+4 Estimates'!E38)</f>
        <v>18552.130806738052</v>
      </c>
      <c r="AE49" s="31">
        <f>IF('[1]CY+4 Estimates'!F38="","",'[1]CY+4 Estimates'!F38)</f>
        <v>9.0017129649703376E-2</v>
      </c>
      <c r="AF49" s="31" t="e">
        <f>(AA49/'[1]FY Cockpit'!#REF!)^(1/5)-1</f>
        <v>#REF!</v>
      </c>
      <c r="AG49" s="72" t="s">
        <v>40</v>
      </c>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row>
    <row r="50" spans="1:85" s="26" customFormat="1" ht="15">
      <c r="A50" s="71" t="str">
        <f>IF('[1]Configurated Planning view'!B39="","",'[1]Configurated Planning view'!B39)</f>
        <v>EU</v>
      </c>
      <c r="B50" s="20">
        <f>IF(HLOOKUP(B$13,'[1]Overview Qs'!$B$2:$U$106,'[1]Overview vs Planung Ys'!$AH39,0)="","",(HLOOKUP(B$13,'[1]Overview Qs'!B$2:U$106,'[1]Overview vs Planung Ys'!$AH39,0)))</f>
        <v>3013.7497051884625</v>
      </c>
      <c r="C50" s="28">
        <f>IF(HLOOKUP(C$1,'[1]Overview Qs'!$B$1:$U$106,'[1]Overview vs Planung Ys'!$AH39+1,0)="","",(HLOOKUP(C$1,'[1]Overview Qs'!B$1:U$106,'[1]Overview vs Planung Ys'!$AH39+1,0)))</f>
        <v>11</v>
      </c>
      <c r="D50" s="29">
        <f>IF(HLOOKUP(D$1,'[1]Overview Qs'!$B$1:$U$106,'[1]Overview vs Planung Ys'!$AH39+1,0)="","",(HLOOKUP(D$1,'[1]Overview Qs'!B$1:U$106,'[1]Overview vs Planung Ys'!$AH39+1,0)))</f>
        <v>3066.772393353498</v>
      </c>
      <c r="E50" s="29">
        <f>IF(HLOOKUP(E$1,'[1]Overview Qs'!$B$1:$U$106,'[1]Overview vs Planung Ys'!$AH39+1,0)="","",(HLOOKUP(E$1,'[1]Overview Qs'!B$1:U$106,'[1]Overview vs Planung Ys'!$AH39+1,0)))</f>
        <v>2921.6280224982979</v>
      </c>
      <c r="F50" s="30">
        <f>IF(HLOOKUP(F$1,'[1]Overview Qs'!$B$1:$U$106,'[1]Overview vs Planung Ys'!$AH39+1,0)="","",(HLOOKUP(F$1,'[1]Overview Qs'!B$1:U$106,'[1]Overview vs Planung Ys'!$AH39+1,0)))</f>
        <v>1.352364701441832E-2</v>
      </c>
      <c r="G50" s="20">
        <f>IF('[1]CY Estimates'!B39="","",'[1]CY Estimates'!B39)</f>
        <v>12476.81101903864</v>
      </c>
      <c r="H50" s="28">
        <f>IF('[1]CY Estimates'!C39="","",'[1]CY Estimates'!C39)</f>
        <v>13</v>
      </c>
      <c r="I50" s="29">
        <f>IF('[1]CY Estimates'!D39="","",'[1]CY Estimates'!D39)</f>
        <v>12817.589203739728</v>
      </c>
      <c r="J50" s="29">
        <f>IF('[1]CY Estimates'!E39="","",'[1]CY Estimates'!E39)</f>
        <v>12065.822118290258</v>
      </c>
      <c r="K50" s="31">
        <f>IF('[1]CY Estimates'!F39="","",'[1]CY Estimates'!F39)</f>
        <v>1.8510930925100918E-2</v>
      </c>
      <c r="L50" s="20">
        <f>IF('[1]CY+1 Estimates'!B39="","",'[1]CY+1 Estimates'!B39)</f>
        <v>12398.676084680204</v>
      </c>
      <c r="M50" s="28">
        <f>IF('[1]CY+1 Estimates'!C39="","",'[1]CY+1 Estimates'!C39)</f>
        <v>12</v>
      </c>
      <c r="N50" s="29">
        <f>IF('[1]CY+1 Estimates'!D39="","",'[1]CY+1 Estimates'!D39)</f>
        <v>12800.331603845381</v>
      </c>
      <c r="O50" s="29">
        <f>IF('[1]CY+1 Estimates'!E39="","",'[1]CY+1 Estimates'!E39)</f>
        <v>11968.152533351935</v>
      </c>
      <c r="P50" s="31">
        <f>IF('[1]CY+1 Estimates'!F39="","",'[1]CY+1 Estimates'!F39)</f>
        <v>2.2510872453299625E-2</v>
      </c>
      <c r="Q50" s="20">
        <f>IF('[1]CY+2 Estimates'!B39="","",'[1]CY+2 Estimates'!B39)</f>
        <v>12310.999559144189</v>
      </c>
      <c r="R50" s="28">
        <f>IF('[1]CY+2 Estimates'!C39="","",'[1]CY+2 Estimates'!C39)</f>
        <v>12</v>
      </c>
      <c r="S50" s="29">
        <f>IF('[1]CY+2 Estimates'!D39="","",'[1]CY+2 Estimates'!D39)</f>
        <v>12871.187958093142</v>
      </c>
      <c r="T50" s="29">
        <f>IF('[1]CY+2 Estimates'!E39="","",'[1]CY+2 Estimates'!E39)</f>
        <v>11868.733661382688</v>
      </c>
      <c r="U50" s="31">
        <f>IF('[1]CY+2 Estimates'!F39="","",'[1]CY+2 Estimates'!F39)</f>
        <v>2.4829379074223522E-2</v>
      </c>
      <c r="V50" s="20">
        <f>IF('[1]CY+3 Estimates'!B39="","",'[1]CY+3 Estimates'!B39)</f>
        <v>12257.789959159376</v>
      </c>
      <c r="W50" s="28">
        <f>IF('[1]CY+3 Estimates'!C39="","",'[1]CY+3 Estimates'!C39)</f>
        <v>11</v>
      </c>
      <c r="X50" s="29">
        <f>IF('[1]CY+3 Estimates'!D39="","",'[1]CY+3 Estimates'!D39)</f>
        <v>13211.691345250754</v>
      </c>
      <c r="Y50" s="29">
        <f>IF('[1]CY+3 Estimates'!E39="","",'[1]CY+3 Estimates'!E39)</f>
        <v>11791.100357799325</v>
      </c>
      <c r="Z50" s="31">
        <f>IF('[1]CY+3 Estimates'!F39="","",'[1]CY+3 Estimates'!F39)</f>
        <v>3.1273356132758966E-2</v>
      </c>
      <c r="AA50" s="20">
        <f>IF('[1]CY+4 Estimates'!B39="","",'[1]CY+4 Estimates'!B39)</f>
        <v>12137.084718132779</v>
      </c>
      <c r="AB50" s="28">
        <f>IF('[1]CY+4 Estimates'!C39="","",'[1]CY+4 Estimates'!C39)</f>
        <v>9</v>
      </c>
      <c r="AC50" s="29">
        <f>IF('[1]CY+4 Estimates'!D39="","",'[1]CY+4 Estimates'!D39)</f>
        <v>13544.524259178714</v>
      </c>
      <c r="AD50" s="29">
        <f>IF('[1]CY+4 Estimates'!E39="","",'[1]CY+4 Estimates'!E39)</f>
        <v>11012.251416796553</v>
      </c>
      <c r="AE50" s="31">
        <f>IF('[1]CY+4 Estimates'!F39="","",'[1]CY+4 Estimates'!F39)</f>
        <v>5.3163756670877742E-2</v>
      </c>
      <c r="AF50" s="31">
        <f>(AA50/'[1]FY Cockpit'!C39)^(1/5)-1</f>
        <v>-1.6262232995220116E-2</v>
      </c>
      <c r="AG50" s="72" t="s">
        <v>24</v>
      </c>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row>
    <row r="51" spans="1:85" s="26" customFormat="1" ht="15">
      <c r="A51" s="71" t="str">
        <f>IF('[1]Configurated Planning view'!B40="","",'[1]Configurated Planning view'!B40)</f>
        <v>T-Systems</v>
      </c>
      <c r="B51" s="20">
        <f>IF(HLOOKUP(B$13,'[1]Overview Qs'!$B$2:$U$106,'[1]Overview vs Planung Ys'!$AH40,0)="","",(HLOOKUP(B$13,'[1]Overview Qs'!B$2:U$106,'[1]Overview vs Planung Ys'!$AH40,0)))</f>
        <v>1485.2604040350227</v>
      </c>
      <c r="C51" s="28">
        <f>IF(HLOOKUP(C$1,'[1]Overview Qs'!$B$1:$U$106,'[1]Overview vs Planung Ys'!$AH40+1,0)="","",(HLOOKUP(C$1,'[1]Overview Qs'!B$1:U$106,'[1]Overview vs Planung Ys'!$AH40+1,0)))</f>
        <v>12</v>
      </c>
      <c r="D51" s="29">
        <f>IF(HLOOKUP(D$1,'[1]Overview Qs'!$B$1:$U$106,'[1]Overview vs Planung Ys'!$AH40+1,0)="","",(HLOOKUP(D$1,'[1]Overview Qs'!B$1:U$106,'[1]Overview vs Planung Ys'!$AH40+1,0)))</f>
        <v>1550.7550000000001</v>
      </c>
      <c r="E51" s="29">
        <f>IF(HLOOKUP(E$1,'[1]Overview Qs'!$B$1:$U$106,'[1]Overview vs Planung Ys'!$AH40+1,0)="","",(HLOOKUP(E$1,'[1]Overview Qs'!B$1:U$106,'[1]Overview vs Planung Ys'!$AH40+1,0)))</f>
        <v>1419.2280000000001</v>
      </c>
      <c r="F51" s="30">
        <f>IF(HLOOKUP(F$1,'[1]Overview Qs'!$B$1:$U$106,'[1]Overview vs Planung Ys'!$AH40+1,0)="","",(HLOOKUP(F$1,'[1]Overview Qs'!B$1:U$106,'[1]Overview vs Planung Ys'!$AH40+1,0)))</f>
        <v>2.465669067183034E-2</v>
      </c>
      <c r="G51" s="20">
        <f>IF('[1]CY Estimates'!B40="","",'[1]CY Estimates'!B40)</f>
        <v>6048.5805469682564</v>
      </c>
      <c r="H51" s="28">
        <f>IF('[1]CY Estimates'!C40="","",'[1]CY Estimates'!C40)</f>
        <v>13</v>
      </c>
      <c r="I51" s="29">
        <f>IF('[1]CY Estimates'!D40="","",'[1]CY Estimates'!D40)</f>
        <v>6419.5964071565249</v>
      </c>
      <c r="J51" s="29">
        <f>IF('[1]CY Estimates'!E40="","",'[1]CY Estimates'!E40)</f>
        <v>5572.7250000000004</v>
      </c>
      <c r="K51" s="31">
        <f>IF('[1]CY Estimates'!F40="","",'[1]CY Estimates'!F40)</f>
        <v>4.2358613402740095E-2</v>
      </c>
      <c r="L51" s="20">
        <f>IF('[1]CY+1 Estimates'!B40="","",'[1]CY+1 Estimates'!B40)</f>
        <v>6079.822594574749</v>
      </c>
      <c r="M51" s="28">
        <f>IF('[1]CY+1 Estimates'!C40="","",'[1]CY+1 Estimates'!C40)</f>
        <v>13</v>
      </c>
      <c r="N51" s="29">
        <f>IF('[1]CY+1 Estimates'!D40="","",'[1]CY+1 Estimates'!D40)</f>
        <v>6419.5964071565249</v>
      </c>
      <c r="O51" s="29">
        <f>IF('[1]CY+1 Estimates'!E40="","",'[1]CY+1 Estimates'!E40)</f>
        <v>5594.195819999999</v>
      </c>
      <c r="P51" s="31">
        <f>IF('[1]CY+1 Estimates'!F40="","",'[1]CY+1 Estimates'!F40)</f>
        <v>4.2203462242117615E-2</v>
      </c>
      <c r="Q51" s="20">
        <f>IF('[1]CY+2 Estimates'!B40="","",'[1]CY+2 Estimates'!B40)</f>
        <v>6125.0015005695659</v>
      </c>
      <c r="R51" s="28">
        <f>IF('[1]CY+2 Estimates'!C40="","",'[1]CY+2 Estimates'!C40)</f>
        <v>13</v>
      </c>
      <c r="S51" s="29">
        <f>IF('[1]CY+2 Estimates'!D40="","",'[1]CY+2 Estimates'!D40)</f>
        <v>6486.8199542999992</v>
      </c>
      <c r="T51" s="29">
        <f>IF('[1]CY+2 Estimates'!E40="","",'[1]CY+2 Estimates'!E40)</f>
        <v>5658.4398622499994</v>
      </c>
      <c r="U51" s="31">
        <f>IF('[1]CY+2 Estimates'!F40="","",'[1]CY+2 Estimates'!F40)</f>
        <v>4.5988721538186908E-2</v>
      </c>
      <c r="V51" s="20">
        <f>IF('[1]CY+3 Estimates'!B40="","",'[1]CY+3 Estimates'!B40)</f>
        <v>6226.3819538494927</v>
      </c>
      <c r="W51" s="28">
        <f>IF('[1]CY+3 Estimates'!C40="","",'[1]CY+3 Estimates'!C40)</f>
        <v>12</v>
      </c>
      <c r="X51" s="29">
        <f>IF('[1]CY+3 Estimates'!D40="","",'[1]CY+3 Estimates'!D40)</f>
        <v>6584.1222536144978</v>
      </c>
      <c r="Y51" s="29">
        <f>IF('[1]CY+3 Estimates'!E40="","",'[1]CY+3 Estimates'!E40)</f>
        <v>5682.8459519999988</v>
      </c>
      <c r="Z51" s="31">
        <f>IF('[1]CY+3 Estimates'!F40="","",'[1]CY+3 Estimates'!F40)</f>
        <v>4.1574370326385508E-2</v>
      </c>
      <c r="AA51" s="20">
        <f>IF('[1]CY+4 Estimates'!B40="","",'[1]CY+4 Estimates'!B40)</f>
        <v>6275.4231582448556</v>
      </c>
      <c r="AB51" s="28">
        <f>IF('[1]CY+4 Estimates'!C40="","",'[1]CY+4 Estimates'!C40)</f>
        <v>9</v>
      </c>
      <c r="AC51" s="29">
        <f>IF('[1]CY+4 Estimates'!D40="","",'[1]CY+4 Estimates'!D40)</f>
        <v>6682.8840874187135</v>
      </c>
      <c r="AD51" s="29">
        <f>IF('[1]CY+4 Estimates'!E40="","",'[1]CY+4 Estimates'!E40)</f>
        <v>5739.674411519999</v>
      </c>
      <c r="AE51" s="31">
        <f>IF('[1]CY+4 Estimates'!F40="","",'[1]CY+4 Estimates'!F40)</f>
        <v>5.3872077368947141E-2</v>
      </c>
      <c r="AF51" s="31">
        <f>(AA51/'[1]FY Cockpit'!C40)^(1/5)-1</f>
        <v>1.0044872933456794E-3</v>
      </c>
      <c r="AG51" s="72" t="s">
        <v>34</v>
      </c>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row>
    <row r="52" spans="1:85" s="26" customFormat="1" ht="15">
      <c r="A52" s="71" t="str">
        <f>IF('[1]Configurated Planning view'!B41="","",'[1]Configurated Planning view'!B41)</f>
        <v>GHS</v>
      </c>
      <c r="B52" s="20">
        <f>IF(HLOOKUP(B$13,'[1]Overview Qs'!$B$2:$U$106,'[1]Overview vs Planung Ys'!$AH41,0)="","",(HLOOKUP(B$13,'[1]Overview Qs'!B$2:U$106,'[1]Overview vs Planung Ys'!$AH41,0)))</f>
        <v>223.4923589049134</v>
      </c>
      <c r="C52" s="28">
        <f>IF(HLOOKUP(C$1,'[1]Overview Qs'!$B$1:$U$106,'[1]Overview vs Planung Ys'!$AH41+1,0)="","",(HLOOKUP(C$1,'[1]Overview Qs'!B$1:U$106,'[1]Overview vs Planung Ys'!$AH41+1,0)))</f>
        <v>12</v>
      </c>
      <c r="D52" s="29">
        <f>IF(HLOOKUP(D$1,'[1]Overview Qs'!$B$1:$U$106,'[1]Overview vs Planung Ys'!$AH41+1,0)="","",(HLOOKUP(D$1,'[1]Overview Qs'!B$1:U$106,'[1]Overview vs Planung Ys'!$AH41+1,0)))</f>
        <v>279.16399999999999</v>
      </c>
      <c r="E52" s="29">
        <f>IF(HLOOKUP(E$1,'[1]Overview Qs'!$B$1:$U$106,'[1]Overview vs Planung Ys'!$AH41+1,0)="","",(HLOOKUP(E$1,'[1]Overview Qs'!B$1:U$106,'[1]Overview vs Planung Ys'!$AH41+1,0)))</f>
        <v>170.4</v>
      </c>
      <c r="F52" s="30">
        <f>IF(HLOOKUP(F$1,'[1]Overview Qs'!$B$1:$U$106,'[1]Overview vs Planung Ys'!$AH41+1,0)="","",(HLOOKUP(F$1,'[1]Overview Qs'!B$1:U$106,'[1]Overview vs Planung Ys'!$AH41+1,0)))</f>
        <v>0.16002432606415934</v>
      </c>
      <c r="G52" s="20">
        <f>IF('[1]CY Estimates'!B41="","",'[1]CY Estimates'!B41)</f>
        <v>956.37403125715173</v>
      </c>
      <c r="H52" s="28">
        <f>IF('[1]CY Estimates'!C41="","",'[1]CY Estimates'!C41)</f>
        <v>13</v>
      </c>
      <c r="I52" s="29">
        <f>IF('[1]CY Estimates'!D41="","",'[1]CY Estimates'!D41)</f>
        <v>1195.2015190031425</v>
      </c>
      <c r="J52" s="29">
        <f>IF('[1]CY Estimates'!E41="","",'[1]CY Estimates'!E41)</f>
        <v>690.97929360978833</v>
      </c>
      <c r="K52" s="31">
        <f>IF('[1]CY Estimates'!F41="","",'[1]CY Estimates'!F41)</f>
        <v>0.18556661603601504</v>
      </c>
      <c r="L52" s="20">
        <f>IF('[1]CY+1 Estimates'!B41="","",'[1]CY+1 Estimates'!B41)</f>
        <v>987.79674402185583</v>
      </c>
      <c r="M52" s="28">
        <f>IF('[1]CY+1 Estimates'!C41="","",'[1]CY+1 Estimates'!C41)</f>
        <v>13</v>
      </c>
      <c r="N52" s="29">
        <f>IF('[1]CY+1 Estimates'!D41="","",'[1]CY+1 Estimates'!D41)</f>
        <v>1252.867042566869</v>
      </c>
      <c r="O52" s="29">
        <f>IF('[1]CY+1 Estimates'!E41="","",'[1]CY+1 Estimates'!E41)</f>
        <v>711.1694085711149</v>
      </c>
      <c r="P52" s="31">
        <f>IF('[1]CY+1 Estimates'!F41="","",'[1]CY+1 Estimates'!F41)</f>
        <v>0.16872382492706325</v>
      </c>
      <c r="Q52" s="20">
        <f>IF('[1]CY+2 Estimates'!B41="","",'[1]CY+2 Estimates'!B41)</f>
        <v>987.26526532909315</v>
      </c>
      <c r="R52" s="28">
        <f>IF('[1]CY+2 Estimates'!C41="","",'[1]CY+2 Estimates'!C41)</f>
        <v>13</v>
      </c>
      <c r="S52" s="29">
        <f>IF('[1]CY+2 Estimates'!D41="","",'[1]CY+2 Estimates'!D41)</f>
        <v>1304.4466598458148</v>
      </c>
      <c r="T52" s="29">
        <f>IF('[1]CY+2 Estimates'!E41="","",'[1]CY+2 Estimates'!E41)</f>
        <v>722.89273404535163</v>
      </c>
      <c r="U52" s="31">
        <f>IF('[1]CY+2 Estimates'!F41="","",'[1]CY+2 Estimates'!F41)</f>
        <v>0.17783900511764922</v>
      </c>
      <c r="V52" s="20">
        <f>IF('[1]CY+3 Estimates'!B41="","",'[1]CY+3 Estimates'!B41)</f>
        <v>1000.7377254169492</v>
      </c>
      <c r="W52" s="28">
        <f>IF('[1]CY+3 Estimates'!C41="","",'[1]CY+3 Estimates'!C41)</f>
        <v>12</v>
      </c>
      <c r="X52" s="29">
        <f>IF('[1]CY+3 Estimates'!D41="","",'[1]CY+3 Estimates'!D41)</f>
        <v>1354.4895314950713</v>
      </c>
      <c r="Y52" s="29">
        <f>IF('[1]CY+3 Estimates'!E41="","",'[1]CY+3 Estimates'!E41)</f>
        <v>733.54604399999994</v>
      </c>
      <c r="Z52" s="31">
        <f>IF('[1]CY+3 Estimates'!F41="","",'[1]CY+3 Estimates'!F41)</f>
        <v>0.19080520025663278</v>
      </c>
      <c r="AA52" s="20">
        <f>IF('[1]CY+4 Estimates'!B41="","",'[1]CY+4 Estimates'!B41)</f>
        <v>1026.2653768620257</v>
      </c>
      <c r="AB52" s="28">
        <f>IF('[1]CY+4 Estimates'!C41="","",'[1]CY+4 Estimates'!C41)</f>
        <v>9</v>
      </c>
      <c r="AC52" s="29">
        <f>IF('[1]CY+4 Estimates'!D41="","",'[1]CY+4 Estimates'!D41)</f>
        <v>1405.8779189951476</v>
      </c>
      <c r="AD52" s="29">
        <f>IF('[1]CY+4 Estimates'!E41="","",'[1]CY+4 Estimates'!E41)</f>
        <v>726.21058355999992</v>
      </c>
      <c r="AE52" s="31">
        <f>IF('[1]CY+4 Estimates'!F41="","",'[1]CY+4 Estimates'!F41)</f>
        <v>0.2190265761897805</v>
      </c>
      <c r="AF52" s="31">
        <f>(AA52/'[1]FY Cockpit'!C41)^(1/5)-1</f>
        <v>-1.4853292795932616E-2</v>
      </c>
      <c r="AG52" s="72" t="s">
        <v>35</v>
      </c>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row>
    <row r="53" spans="1:85" s="26" customFormat="1" ht="15">
      <c r="A53" s="73" t="str">
        <f>IF('[1]Configurated Planning view'!B42="","",'[1]Configurated Planning view'!B42)</f>
        <v/>
      </c>
      <c r="B53" s="20" t="str">
        <f>IF(HLOOKUP(B$13,'[1]Overview Qs'!$B$2:$U$106,'[1]Overview vs Planung Ys'!$AH42,0)="","",(HLOOKUP(B$13,'[1]Overview Qs'!B$2:U$106,'[1]Overview vs Planung Ys'!$AH42,0)))</f>
        <v/>
      </c>
      <c r="C53" s="28" t="str">
        <f>IF(HLOOKUP(C$1,'[1]Overview Qs'!$B$1:$U$106,'[1]Overview vs Planung Ys'!$AH42+1,0)="","",(HLOOKUP(C$1,'[1]Overview Qs'!B$1:U$106,'[1]Overview vs Planung Ys'!$AH42+1,0)))</f>
        <v/>
      </c>
      <c r="D53" s="29" t="str">
        <f>IF(HLOOKUP(D$1,'[1]Overview Qs'!$B$1:$U$106,'[1]Overview vs Planung Ys'!$AH42+1,0)="","",(HLOOKUP(D$1,'[1]Overview Qs'!B$1:U$106,'[1]Overview vs Planung Ys'!$AH42+1,0)))</f>
        <v/>
      </c>
      <c r="E53" s="29" t="str">
        <f>IF(HLOOKUP(E$1,'[1]Overview Qs'!$B$1:$U$106,'[1]Overview vs Planung Ys'!$AH42+1,0)="","",(HLOOKUP(E$1,'[1]Overview Qs'!B$1:U$106,'[1]Overview vs Planung Ys'!$AH42+1,0)))</f>
        <v/>
      </c>
      <c r="F53" s="30" t="str">
        <f>IF(HLOOKUP(F$1,'[1]Overview Qs'!$B$1:$U$106,'[1]Overview vs Planung Ys'!$AH42+1,0)="","",(HLOOKUP(F$1,'[1]Overview Qs'!B$1:U$106,'[1]Overview vs Planung Ys'!$AH42+1,0)))</f>
        <v/>
      </c>
      <c r="G53" s="20"/>
      <c r="H53" s="28"/>
      <c r="I53" s="29"/>
      <c r="J53" s="29"/>
      <c r="K53" s="31"/>
      <c r="L53" s="20"/>
      <c r="M53" s="28"/>
      <c r="N53" s="29"/>
      <c r="O53" s="29"/>
      <c r="P53" s="31"/>
      <c r="Q53" s="20"/>
      <c r="R53" s="28"/>
      <c r="S53" s="29"/>
      <c r="T53" s="29"/>
      <c r="U53" s="31"/>
      <c r="V53" s="20"/>
      <c r="W53" s="28"/>
      <c r="X53" s="29"/>
      <c r="Y53" s="29"/>
      <c r="Z53" s="31"/>
      <c r="AA53" s="20"/>
      <c r="AB53" s="28"/>
      <c r="AC53" s="29"/>
      <c r="AD53" s="29"/>
      <c r="AE53" s="31"/>
      <c r="AF53" s="31"/>
      <c r="AG53" s="74" t="s">
        <v>38</v>
      </c>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row>
    <row r="54" spans="1:85" s="26" customFormat="1" ht="15">
      <c r="A54" s="73" t="str">
        <f>IF('[1]Configurated Planning view'!B43="","",'[1]Configurated Planning view'!B43)</f>
        <v>Adj. EBITDA</v>
      </c>
      <c r="B54" s="20" t="str">
        <f>IF(HLOOKUP(B$13,'[1]Overview Qs'!$B$2:$U$106,'[1]Overview vs Planung Ys'!$AH43,0)="","",(HLOOKUP(B$13,'[1]Overview Qs'!B$2:U$106,'[1]Overview vs Planung Ys'!$AH43,0)))</f>
        <v/>
      </c>
      <c r="C54" s="28" t="str">
        <f>IF(HLOOKUP(C$1,'[1]Overview Qs'!$B$1:$U$106,'[1]Overview vs Planung Ys'!$AH43+1,0)="","",(HLOOKUP(C$1,'[1]Overview Qs'!B$1:U$106,'[1]Overview vs Planung Ys'!$AH43+1,0)))</f>
        <v/>
      </c>
      <c r="D54" s="29" t="str">
        <f>IF(HLOOKUP(D$1,'[1]Overview Qs'!$B$1:$U$106,'[1]Overview vs Planung Ys'!$AH43+1,0)="","",(HLOOKUP(D$1,'[1]Overview Qs'!B$1:U$106,'[1]Overview vs Planung Ys'!$AH43+1,0)))</f>
        <v/>
      </c>
      <c r="E54" s="29" t="str">
        <f>IF(HLOOKUP(E$1,'[1]Overview Qs'!$B$1:$U$106,'[1]Overview vs Planung Ys'!$AH43+1,0)="","",(HLOOKUP(E$1,'[1]Overview Qs'!B$1:U$106,'[1]Overview vs Planung Ys'!$AH43+1,0)))</f>
        <v/>
      </c>
      <c r="F54" s="30" t="str">
        <f>IF(HLOOKUP(F$1,'[1]Overview Qs'!$B$1:$U$106,'[1]Overview vs Planung Ys'!$AH43+1,0)="","",(HLOOKUP(F$1,'[1]Overview Qs'!B$1:U$106,'[1]Overview vs Planung Ys'!$AH43+1,0)))</f>
        <v/>
      </c>
      <c r="G54" s="20"/>
      <c r="H54" s="28"/>
      <c r="I54" s="29"/>
      <c r="J54" s="29"/>
      <c r="K54" s="31"/>
      <c r="L54" s="20"/>
      <c r="M54" s="28"/>
      <c r="N54" s="29"/>
      <c r="O54" s="29"/>
      <c r="P54" s="31"/>
      <c r="Q54" s="20"/>
      <c r="R54" s="28"/>
      <c r="S54" s="29"/>
      <c r="T54" s="29"/>
      <c r="U54" s="31"/>
      <c r="V54" s="20"/>
      <c r="W54" s="28"/>
      <c r="X54" s="29"/>
      <c r="Y54" s="29"/>
      <c r="Z54" s="31"/>
      <c r="AA54" s="20"/>
      <c r="AB54" s="28"/>
      <c r="AC54" s="29"/>
      <c r="AD54" s="29"/>
      <c r="AE54" s="31"/>
      <c r="AF54" s="31"/>
      <c r="AG54" s="74" t="s">
        <v>41</v>
      </c>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row>
    <row r="55" spans="1:85" s="26" customFormat="1" ht="15">
      <c r="A55" s="19" t="str">
        <f>IF('[1]Configurated Planning view'!B44="","",'[1]Configurated Planning view'!B44)</f>
        <v>DE</v>
      </c>
      <c r="B55" s="20">
        <f>IF(HLOOKUP(B$13,'[1]Overview Qs'!$B$2:$U$106,'[1]Overview vs Planung Ys'!$AH44,0)="","",(HLOOKUP(B$13,'[1]Overview Qs'!B$2:U$106,'[1]Overview vs Planung Ys'!$AH44,0)))</f>
        <v>2210.6827467302905</v>
      </c>
      <c r="C55" s="21">
        <f>IF(HLOOKUP(C$1,'[1]Overview Qs'!$B$1:$U$106,'[1]Overview vs Planung Ys'!$AH44+1,0)="","",(HLOOKUP(C$1,'[1]Overview Qs'!B$1:U$106,'[1]Overview vs Planung Ys'!$AH44+1,0)))</f>
        <v>17</v>
      </c>
      <c r="D55" s="22">
        <f>IF(HLOOKUP(D$1,'[1]Overview Qs'!$B$1:$U$106,'[1]Overview vs Planung Ys'!$AH44+1,0)="","",(HLOOKUP(D$1,'[1]Overview Qs'!B$1:U$106,'[1]Overview vs Planung Ys'!$AH44+1,0)))</f>
        <v>2254.3573839220844</v>
      </c>
      <c r="E55" s="22">
        <f>IF(HLOOKUP(E$1,'[1]Overview Qs'!$B$1:$U$106,'[1]Overview vs Planung Ys'!$AH44+1,0)="","",(HLOOKUP(E$1,'[1]Overview Qs'!B$1:U$106,'[1]Overview vs Planung Ys'!$AH44+1,0)))</f>
        <v>2170.9910836446011</v>
      </c>
      <c r="F55" s="23">
        <f>IF(HLOOKUP(F$1,'[1]Overview Qs'!$B$1:$U$106,'[1]Overview vs Planung Ys'!$AH44+1,0)="","",(HLOOKUP(F$1,'[1]Overview Qs'!B$1:U$106,'[1]Overview vs Planung Ys'!$AH44+1,0)))</f>
        <v>9.7175406309262802E-3</v>
      </c>
      <c r="G55" s="20">
        <f>IF('[1]CY Estimates'!B44="","",'[1]CY Estimates'!B44)</f>
        <v>8764.6158322118463</v>
      </c>
      <c r="H55" s="21">
        <f>IF('[1]CY Estimates'!C44="","",'[1]CY Estimates'!C44)</f>
        <v>17</v>
      </c>
      <c r="I55" s="22">
        <f>IF('[1]CY Estimates'!D44="","",'[1]CY Estimates'!D44)</f>
        <v>8926.5111791055642</v>
      </c>
      <c r="J55" s="22">
        <f>IF('[1]CY Estimates'!E44="","",'[1]CY Estimates'!E44)</f>
        <v>8671.9349999999995</v>
      </c>
      <c r="K55" s="24">
        <f>IF('[1]CY Estimates'!F44="","",'[1]CY Estimates'!F44)</f>
        <v>7.6929973371274588E-3</v>
      </c>
      <c r="L55" s="20">
        <f>IF('[1]CY+1 Estimates'!B44="","",'[1]CY+1 Estimates'!B44)</f>
        <v>8711.91811645302</v>
      </c>
      <c r="M55" s="21">
        <f>IF('[1]CY+1 Estimates'!C44="","",'[1]CY+1 Estimates'!C44)</f>
        <v>17</v>
      </c>
      <c r="N55" s="22">
        <f>IF('[1]CY+1 Estimates'!D44="","",'[1]CY+1 Estimates'!D44)</f>
        <v>9074.4114694006712</v>
      </c>
      <c r="O55" s="22">
        <f>IF('[1]CY+1 Estimates'!E44="","",'[1]CY+1 Estimates'!E44)</f>
        <v>8518.0780249999971</v>
      </c>
      <c r="P55" s="24">
        <f>IF('[1]CY+1 Estimates'!F44="","",'[1]CY+1 Estimates'!F44)</f>
        <v>1.5478526562407748E-2</v>
      </c>
      <c r="Q55" s="20">
        <f>IF('[1]CY+2 Estimates'!B44="","",'[1]CY+2 Estimates'!B44)</f>
        <v>8715.7852860956737</v>
      </c>
      <c r="R55" s="21">
        <f>IF('[1]CY+2 Estimates'!C44="","",'[1]CY+2 Estimates'!C44)</f>
        <v>17</v>
      </c>
      <c r="S55" s="22">
        <f>IF('[1]CY+2 Estimates'!D44="","",'[1]CY+2 Estimates'!D44)</f>
        <v>9137.6177699872133</v>
      </c>
      <c r="T55" s="22">
        <f>IF('[1]CY+2 Estimates'!E44="","",'[1]CY+2 Estimates'!E44)</f>
        <v>8440.5988928560218</v>
      </c>
      <c r="U55" s="24">
        <f>IF('[1]CY+2 Estimates'!F44="","",'[1]CY+2 Estimates'!F44)</f>
        <v>2.2100038186383751E-2</v>
      </c>
      <c r="V55" s="20">
        <f>IF('[1]CY+3 Estimates'!B44="","",'[1]CY+3 Estimates'!B44)</f>
        <v>8681.9155582236435</v>
      </c>
      <c r="W55" s="21">
        <f>IF('[1]CY+3 Estimates'!C44="","",'[1]CY+3 Estimates'!C44)</f>
        <v>14</v>
      </c>
      <c r="X55" s="22">
        <f>IF('[1]CY+3 Estimates'!D44="","",'[1]CY+3 Estimates'!D44)</f>
        <v>9169.028447184859</v>
      </c>
      <c r="Y55" s="22">
        <f>IF('[1]CY+3 Estimates'!E44="","",'[1]CY+3 Estimates'!E44)</f>
        <v>8350.2223758360396</v>
      </c>
      <c r="Z55" s="24">
        <f>IF('[1]CY+3 Estimates'!F44="","",'[1]CY+3 Estimates'!F44)</f>
        <v>2.9050948424354878E-2</v>
      </c>
      <c r="AA55" s="20">
        <f>IF('[1]CY+4 Estimates'!B44="","",'[1]CY+4 Estimates'!B44)</f>
        <v>8681.1039873297304</v>
      </c>
      <c r="AB55" s="21">
        <f>IF('[1]CY+4 Estimates'!C44="","",'[1]CY+4 Estimates'!C44)</f>
        <v>10</v>
      </c>
      <c r="AC55" s="22">
        <f>IF('[1]CY+4 Estimates'!D44="","",'[1]CY+4 Estimates'!D44)</f>
        <v>9246.6049470412436</v>
      </c>
      <c r="AD55" s="22">
        <f>IF('[1]CY+4 Estimates'!E44="","",'[1]CY+4 Estimates'!E44)</f>
        <v>8112.9208466410482</v>
      </c>
      <c r="AE55" s="24">
        <f>IF('[1]CY+4 Estimates'!F44="","",'[1]CY+4 Estimates'!F44)</f>
        <v>4.2946677823938781E-2</v>
      </c>
      <c r="AF55" s="24">
        <f>(AA55/'[1]FY Cockpit'!C44)^(1/5)-1</f>
        <v>-5.7711532849001879E-3</v>
      </c>
      <c r="AG55" s="25" t="s">
        <v>6</v>
      </c>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row>
    <row r="56" spans="1:85" s="26" customFormat="1" ht="15">
      <c r="A56" s="19" t="str">
        <f>IF('[1]Configurated Planning view'!B45="","",'[1]Configurated Planning view'!B45)</f>
        <v>USA</v>
      </c>
      <c r="B56" s="20">
        <f>IF(HLOOKUP(B$13,'[1]Overview Qs'!$B$2:$U$106,'[1]Overview vs Planung Ys'!$AH45,0)="","",(HLOOKUP(B$13,'[1]Overview Qs'!B$2:U$106,'[1]Overview vs Planung Ys'!$AH45,0)))</f>
        <v>892.19061009021266</v>
      </c>
      <c r="C56" s="21">
        <f>IF(HLOOKUP(C$1,'[1]Overview Qs'!$B$1:$U$106,'[1]Overview vs Planung Ys'!$AH45+1,0)="","",(HLOOKUP(C$1,'[1]Overview Qs'!B$1:U$106,'[1]Overview vs Planung Ys'!$AH45+1,0)))</f>
        <v>16</v>
      </c>
      <c r="D56" s="22">
        <f>IF(HLOOKUP(D$1,'[1]Overview Qs'!$B$1:$U$106,'[1]Overview vs Planung Ys'!$AH45+1,0)="","",(HLOOKUP(D$1,'[1]Overview Qs'!B$1:U$106,'[1]Overview vs Planung Ys'!$AH45+1,0)))</f>
        <v>967.97938821020057</v>
      </c>
      <c r="E56" s="22">
        <f>IF(HLOOKUP(E$1,'[1]Overview Qs'!$B$1:$U$106,'[1]Overview vs Planung Ys'!$AH45+1,0)="","",(HLOOKUP(E$1,'[1]Overview Qs'!B$1:U$106,'[1]Overview vs Planung Ys'!$AH45+1,0)))</f>
        <v>787.3284977831288</v>
      </c>
      <c r="F56" s="23">
        <f>IF(HLOOKUP(F$1,'[1]Overview Qs'!$B$1:$U$106,'[1]Overview vs Planung Ys'!$AH45+1,0)="","",(HLOOKUP(F$1,'[1]Overview Qs'!B$1:U$106,'[1]Overview vs Planung Ys'!$AH45+1,0)))</f>
        <v>5.5224185860737657E-2</v>
      </c>
      <c r="G56" s="20">
        <f>IF('[1]CY Estimates'!B45="","",'[1]CY Estimates'!B45)</f>
        <v>4281.3608923217953</v>
      </c>
      <c r="H56" s="21">
        <f>IF('[1]CY Estimates'!C45="","",'[1]CY Estimates'!C45)</f>
        <v>17</v>
      </c>
      <c r="I56" s="22">
        <f>IF('[1]CY Estimates'!D45="","",'[1]CY Estimates'!D45)</f>
        <v>4630.1916313955298</v>
      </c>
      <c r="J56" s="22">
        <f>IF('[1]CY Estimates'!E45="","",'[1]CY Estimates'!E45)</f>
        <v>4002.9752192371443</v>
      </c>
      <c r="K56" s="24">
        <f>IF('[1]CY Estimates'!F45="","",'[1]CY Estimates'!F45)</f>
        <v>3.4842870059840159E-2</v>
      </c>
      <c r="L56" s="20">
        <f>IF('[1]CY+1 Estimates'!B45="","",'[1]CY+1 Estimates'!B45)</f>
        <v>5028.7049395825306</v>
      </c>
      <c r="M56" s="21">
        <f>IF('[1]CY+1 Estimates'!C45="","",'[1]CY+1 Estimates'!C45)</f>
        <v>17</v>
      </c>
      <c r="N56" s="22">
        <f>IF('[1]CY+1 Estimates'!D45="","",'[1]CY+1 Estimates'!D45)</f>
        <v>5712.7834971571647</v>
      </c>
      <c r="O56" s="22">
        <f>IF('[1]CY+1 Estimates'!E45="","",'[1]CY+1 Estimates'!E45)</f>
        <v>4719.465980330102</v>
      </c>
      <c r="P56" s="24">
        <f>IF('[1]CY+1 Estimates'!F45="","",'[1]CY+1 Estimates'!F45)</f>
        <v>5.9521342923157694E-2</v>
      </c>
      <c r="Q56" s="20">
        <f>IF('[1]CY+2 Estimates'!B45="","",'[1]CY+2 Estimates'!B45)</f>
        <v>5520.4016878905495</v>
      </c>
      <c r="R56" s="21">
        <f>IF('[1]CY+2 Estimates'!C45="","",'[1]CY+2 Estimates'!C45)</f>
        <v>17</v>
      </c>
      <c r="S56" s="22">
        <f>IF('[1]CY+2 Estimates'!D45="","",'[1]CY+2 Estimates'!D45)</f>
        <v>6537.1595981378041</v>
      </c>
      <c r="T56" s="22">
        <f>IF('[1]CY+2 Estimates'!E45="","",'[1]CY+2 Estimates'!E45)</f>
        <v>5045.4659822138665</v>
      </c>
      <c r="U56" s="24">
        <f>IF('[1]CY+2 Estimates'!F45="","",'[1]CY+2 Estimates'!F45)</f>
        <v>6.9391615425893671E-2</v>
      </c>
      <c r="V56" s="20">
        <f>IF('[1]CY+3 Estimates'!B45="","",'[1]CY+3 Estimates'!B45)</f>
        <v>5923.6408987437035</v>
      </c>
      <c r="W56" s="21">
        <f>IF('[1]CY+3 Estimates'!C45="","",'[1]CY+3 Estimates'!C45)</f>
        <v>14</v>
      </c>
      <c r="X56" s="22">
        <f>IF('[1]CY+3 Estimates'!D45="","",'[1]CY+3 Estimates'!D45)</f>
        <v>6416.2417690349785</v>
      </c>
      <c r="Y56" s="22">
        <f>IF('[1]CY+3 Estimates'!E45="","",'[1]CY+3 Estimates'!E45)</f>
        <v>5344.7840915981278</v>
      </c>
      <c r="Z56" s="24">
        <f>IF('[1]CY+3 Estimates'!F45="","",'[1]CY+3 Estimates'!F45)</f>
        <v>5.692896955998096E-2</v>
      </c>
      <c r="AA56" s="20">
        <f>IF('[1]CY+4 Estimates'!B45="","",'[1]CY+4 Estimates'!B45)</f>
        <v>6294.2857627296989</v>
      </c>
      <c r="AB56" s="21">
        <f>IF('[1]CY+4 Estimates'!C45="","",'[1]CY+4 Estimates'!C45)</f>
        <v>10</v>
      </c>
      <c r="AC56" s="22">
        <f>IF('[1]CY+4 Estimates'!D45="","",'[1]CY+4 Estimates'!D45)</f>
        <v>6987.8407778196788</v>
      </c>
      <c r="AD56" s="22">
        <f>IF('[1]CY+4 Estimates'!E45="","",'[1]CY+4 Estimates'!E45)</f>
        <v>5464.4584148850863</v>
      </c>
      <c r="AE56" s="24">
        <f>IF('[1]CY+4 Estimates'!F45="","",'[1]CY+4 Estimates'!F45)</f>
        <v>7.6832624314878209E-2</v>
      </c>
      <c r="AF56" s="24">
        <f>(AA56/'[1]FY Cockpit'!C45)^(1/5)-1</f>
        <v>0.10193852805006687</v>
      </c>
      <c r="AG56" s="25" t="s">
        <v>40</v>
      </c>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row>
    <row r="57" spans="1:85" s="26" customFormat="1" ht="15">
      <c r="A57" s="27" t="str">
        <f>IF('[1]Configurated Planning view'!B46="","",'[1]Configurated Planning view'!B46)</f>
        <v xml:space="preserve">     USA $</v>
      </c>
      <c r="B57" s="20">
        <f>IF(HLOOKUP(B$13,'[1]Overview Qs'!$B$2:$U$106,'[1]Overview vs Planung Ys'!$AH46,0)="","",(HLOOKUP(B$13,'[1]Overview Qs'!B$2:U$106,'[1]Overview vs Planung Ys'!$AH46,0)))</f>
        <v>1198.5746771721801</v>
      </c>
      <c r="C57" s="28">
        <f>IF(HLOOKUP(C$1,'[1]Overview Qs'!$B$1:$U$106,'[1]Overview vs Planung Ys'!$AH46+1,0)="","",(HLOOKUP(C$1,'[1]Overview Qs'!B$1:U$106,'[1]Overview vs Planung Ys'!$AH46+1,0)))</f>
        <v>14</v>
      </c>
      <c r="D57" s="29">
        <f>IF(HLOOKUP(D$1,'[1]Overview Qs'!$B$1:$U$106,'[1]Overview vs Planung Ys'!$AH46+1,0)="","",(HLOOKUP(D$1,'[1]Overview Qs'!B$1:U$106,'[1]Overview vs Planung Ys'!$AH46+1,0)))</f>
        <v>1326.5106350303713</v>
      </c>
      <c r="E57" s="29">
        <f>IF(HLOOKUP(E$1,'[1]Overview Qs'!$B$1:$U$106,'[1]Overview vs Planung Ys'!$AH46+1,0)="","",(HLOOKUP(E$1,'[1]Overview Qs'!B$1:U$106,'[1]Overview vs Planung Ys'!$AH46+1,0)))</f>
        <v>1045.6410249875914</v>
      </c>
      <c r="F57" s="30">
        <f>IF(HLOOKUP(F$1,'[1]Overview Qs'!$B$1:$U$106,'[1]Overview vs Planung Ys'!$AH46+1,0)="","",(HLOOKUP(F$1,'[1]Overview Qs'!B$1:U$106,'[1]Overview vs Planung Ys'!$AH46+1,0)))</f>
        <v>5.606684345081675E-2</v>
      </c>
      <c r="G57" s="20">
        <f>IF('[1]CY Estimates'!B46="","",'[1]CY Estimates'!B46)</f>
        <v>5822.8717922997748</v>
      </c>
      <c r="H57" s="28">
        <f>IF('[1]CY Estimates'!C46="","",'[1]CY Estimates'!C46)</f>
        <v>15</v>
      </c>
      <c r="I57" s="29">
        <f>IF('[1]CY Estimates'!D46="","",'[1]CY Estimates'!D46)</f>
        <v>6251.3842864223898</v>
      </c>
      <c r="J57" s="29">
        <f>IF('[1]CY Estimates'!E46="","",'[1]CY Estimates'!E46)</f>
        <v>5324.3773539834219</v>
      </c>
      <c r="K57" s="31">
        <f>IF('[1]CY Estimates'!F46="","",'[1]CY Estimates'!F46)</f>
        <v>3.9239709731155786E-2</v>
      </c>
      <c r="L57" s="20">
        <f>IF('[1]CY+1 Estimates'!B46="","",'[1]CY+1 Estimates'!B46)</f>
        <v>6882.0316029970518</v>
      </c>
      <c r="M57" s="28">
        <f>IF('[1]CY+1 Estimates'!C46="","",'[1]CY+1 Estimates'!C46)</f>
        <v>15</v>
      </c>
      <c r="N57" s="29">
        <f>IF('[1]CY+1 Estimates'!D46="","",'[1]CY+1 Estimates'!D46)</f>
        <v>7881.6418899786586</v>
      </c>
      <c r="O57" s="29">
        <f>IF('[1]CY+1 Estimates'!E46="","",'[1]CY+1 Estimates'!E46)</f>
        <v>6280.3919361368007</v>
      </c>
      <c r="P57" s="31">
        <f>IF('[1]CY+1 Estimates'!F46="","",'[1]CY+1 Estimates'!F46)</f>
        <v>6.6908461330908289E-2</v>
      </c>
      <c r="Q57" s="20">
        <f>IF('[1]CY+2 Estimates'!B46="","",'[1]CY+2 Estimates'!B46)</f>
        <v>7584.6666863506862</v>
      </c>
      <c r="R57" s="28">
        <f>IF('[1]CY+2 Estimates'!C46="","",'[1]CY+2 Estimates'!C46)</f>
        <v>15</v>
      </c>
      <c r="S57" s="29">
        <f>IF('[1]CY+2 Estimates'!D46="","",'[1]CY+2 Estimates'!D46)</f>
        <v>9016.9038376336648</v>
      </c>
      <c r="T57" s="29">
        <f>IF('[1]CY+2 Estimates'!E46="","",'[1]CY+2 Estimates'!E46)</f>
        <v>6667.6881634693591</v>
      </c>
      <c r="U57" s="31">
        <f>IF('[1]CY+2 Estimates'!F46="","",'[1]CY+2 Estimates'!F46)</f>
        <v>7.5573439378630189E-2</v>
      </c>
      <c r="V57" s="20">
        <f>IF('[1]CY+3 Estimates'!B46="","",'[1]CY+3 Estimates'!B46)</f>
        <v>8116.1270936846004</v>
      </c>
      <c r="W57" s="28">
        <f>IF('[1]CY+3 Estimates'!C46="","",'[1]CY+3 Estimates'!C46)</f>
        <v>12</v>
      </c>
      <c r="X57" s="29">
        <f>IF('[1]CY+3 Estimates'!D46="","",'[1]CY+3 Estimates'!D46)</f>
        <v>8852.1681117833541</v>
      </c>
      <c r="Y57" s="29">
        <f>IF('[1]CY+3 Estimates'!E46="","",'[1]CY+3 Estimates'!E46)</f>
        <v>7268.1989283704625</v>
      </c>
      <c r="Z57" s="31">
        <f>IF('[1]CY+3 Estimates'!F46="","",'[1]CY+3 Estimates'!F46)</f>
        <v>6.2044318042223809E-2</v>
      </c>
      <c r="AA57" s="20">
        <f>IF('[1]CY+4 Estimates'!B46="","",'[1]CY+4 Estimates'!B46)</f>
        <v>8647.6342455016784</v>
      </c>
      <c r="AB57" s="28">
        <f>IF('[1]CY+4 Estimates'!C46="","",'[1]CY+4 Estimates'!C46)</f>
        <v>8</v>
      </c>
      <c r="AC57" s="29">
        <f>IF('[1]CY+4 Estimates'!D46="","",'[1]CY+4 Estimates'!D46)</f>
        <v>9530.9619849766787</v>
      </c>
      <c r="AD57" s="29">
        <f>IF('[1]CY+4 Estimates'!E46="","",'[1]CY+4 Estimates'!E46)</f>
        <v>7114.3130188576961</v>
      </c>
      <c r="AE57" s="31">
        <f>IF('[1]CY+4 Estimates'!F46="","",'[1]CY+4 Estimates'!F46)</f>
        <v>9.1940895419887564E-2</v>
      </c>
      <c r="AF57" s="31">
        <f>(AA57/'[1]FY Cockpit'!C46)^(1/5)-1</f>
        <v>0.10939321689443826</v>
      </c>
      <c r="AG57" s="32" t="s">
        <v>42</v>
      </c>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row>
    <row r="58" spans="1:85" s="26" customFormat="1" ht="15">
      <c r="A58" s="19" t="str">
        <f>IF('[1]Configurated Planning view'!B47="","",'[1]Configurated Planning view'!B47)</f>
        <v>EU</v>
      </c>
      <c r="B58" s="20">
        <f>IF(HLOOKUP(B$13,'[1]Overview Qs'!$B$2:$U$106,'[1]Overview vs Planung Ys'!$AH47,0)="","",(HLOOKUP(B$13,'[1]Overview Qs'!B$2:U$106,'[1]Overview vs Planung Ys'!$AH47,0)))</f>
        <v>1037.9487526500529</v>
      </c>
      <c r="C58" s="21">
        <f>IF(HLOOKUP(C$1,'[1]Overview Qs'!$B$1:$U$106,'[1]Overview vs Planung Ys'!$AH47+1,0)="","",(HLOOKUP(C$1,'[1]Overview Qs'!B$1:U$106,'[1]Overview vs Planung Ys'!$AH47+1,0)))</f>
        <v>17</v>
      </c>
      <c r="D58" s="22">
        <f>IF(HLOOKUP(D$1,'[1]Overview Qs'!$B$1:$U$106,'[1]Overview vs Planung Ys'!$AH47+1,0)="","",(HLOOKUP(D$1,'[1]Overview Qs'!B$1:U$106,'[1]Overview vs Planung Ys'!$AH47+1,0)))</f>
        <v>1065.4007000358908</v>
      </c>
      <c r="E58" s="22">
        <f>IF(HLOOKUP(E$1,'[1]Overview Qs'!$B$1:$U$106,'[1]Overview vs Planung Ys'!$AH47+1,0)="","",(HLOOKUP(E$1,'[1]Overview Qs'!B$1:U$106,'[1]Overview vs Planung Ys'!$AH47+1,0)))</f>
        <v>992.08316400976048</v>
      </c>
      <c r="F58" s="23">
        <f>IF(HLOOKUP(F$1,'[1]Overview Qs'!$B$1:$U$106,'[1]Overview vs Planung Ys'!$AH47+1,0)="","",(HLOOKUP(F$1,'[1]Overview Qs'!B$1:U$106,'[1]Overview vs Planung Ys'!$AH47+1,0)))</f>
        <v>2.1826165119774248E-2</v>
      </c>
      <c r="G58" s="20">
        <f>IF('[1]CY Estimates'!B47="","",'[1]CY Estimates'!B47)</f>
        <v>4315.2769229916485</v>
      </c>
      <c r="H58" s="21">
        <f>IF('[1]CY Estimates'!C47="","",'[1]CY Estimates'!C47)</f>
        <v>17</v>
      </c>
      <c r="I58" s="22">
        <f>IF('[1]CY Estimates'!D47="","",'[1]CY Estimates'!D47)</f>
        <v>4565.3001231643957</v>
      </c>
      <c r="J58" s="22">
        <f>IF('[1]CY Estimates'!E47="","",'[1]CY Estimates'!E47)</f>
        <v>4115.9152754785109</v>
      </c>
      <c r="K58" s="24">
        <f>IF('[1]CY Estimates'!F47="","",'[1]CY Estimates'!F47)</f>
        <v>2.4950327563354004E-2</v>
      </c>
      <c r="L58" s="20">
        <f>IF('[1]CY+1 Estimates'!B47="","",'[1]CY+1 Estimates'!B47)</f>
        <v>4240.1804303089493</v>
      </c>
      <c r="M58" s="21">
        <f>IF('[1]CY+1 Estimates'!C47="","",'[1]CY+1 Estimates'!C47)</f>
        <v>17</v>
      </c>
      <c r="N58" s="22">
        <f>IF('[1]CY+1 Estimates'!D47="","",'[1]CY+1 Estimates'!D47)</f>
        <v>4455.9463407578505</v>
      </c>
      <c r="O58" s="22">
        <f>IF('[1]CY+1 Estimates'!E47="","",'[1]CY+1 Estimates'!E47)</f>
        <v>3961.0436996225335</v>
      </c>
      <c r="P58" s="24">
        <f>IF('[1]CY+1 Estimates'!F47="","",'[1]CY+1 Estimates'!F47)</f>
        <v>3.5958400049231308E-2</v>
      </c>
      <c r="Q58" s="20">
        <f>IF('[1]CY+2 Estimates'!B47="","",'[1]CY+2 Estimates'!B47)</f>
        <v>4199.4944446977306</v>
      </c>
      <c r="R58" s="21">
        <f>IF('[1]CY+2 Estimates'!C47="","",'[1]CY+2 Estimates'!C47)</f>
        <v>17</v>
      </c>
      <c r="S58" s="22">
        <f>IF('[1]CY+2 Estimates'!D47="","",'[1]CY+2 Estimates'!D47)</f>
        <v>4507.6750572996143</v>
      </c>
      <c r="T58" s="22">
        <f>IF('[1]CY+2 Estimates'!E47="","",'[1]CY+2 Estimates'!E47)</f>
        <v>3852.7257191343233</v>
      </c>
      <c r="U58" s="24">
        <f>IF('[1]CY+2 Estimates'!F47="","",'[1]CY+2 Estimates'!F47)</f>
        <v>4.3497565183218234E-2</v>
      </c>
      <c r="V58" s="20">
        <f>IF('[1]CY+3 Estimates'!B47="","",'[1]CY+3 Estimates'!B47)</f>
        <v>4173.571223995018</v>
      </c>
      <c r="W58" s="21">
        <f>IF('[1]CY+3 Estimates'!C47="","",'[1]CY+3 Estimates'!C47)</f>
        <v>14</v>
      </c>
      <c r="X58" s="22">
        <f>IF('[1]CY+3 Estimates'!D47="","",'[1]CY+3 Estimates'!D47)</f>
        <v>4575.7757347311363</v>
      </c>
      <c r="Y58" s="22">
        <f>IF('[1]CY+3 Estimates'!E47="","",'[1]CY+3 Estimates'!E47)</f>
        <v>3792.4947614982339</v>
      </c>
      <c r="Z58" s="24">
        <f>IF('[1]CY+3 Estimates'!F47="","",'[1]CY+3 Estimates'!F47)</f>
        <v>5.2631434862321719E-2</v>
      </c>
      <c r="AA58" s="20">
        <f>IF('[1]CY+4 Estimates'!B47="","",'[1]CY+4 Estimates'!B47)</f>
        <v>4180.1502535083664</v>
      </c>
      <c r="AB58" s="21">
        <f>IF('[1]CY+4 Estimates'!C47="","",'[1]CY+4 Estimates'!C47)</f>
        <v>10</v>
      </c>
      <c r="AC58" s="22">
        <f>IF('[1]CY+4 Estimates'!D47="","",'[1]CY+4 Estimates'!D47)</f>
        <v>4642.3423175167272</v>
      </c>
      <c r="AD58" s="22">
        <f>IF('[1]CY+4 Estimates'!E47="","",'[1]CY+4 Estimates'!E47)</f>
        <v>3789.3711009888293</v>
      </c>
      <c r="AE58" s="24">
        <f>IF('[1]CY+4 Estimates'!F47="","",'[1]CY+4 Estimates'!F47)</f>
        <v>6.0789632060388406E-2</v>
      </c>
      <c r="AF58" s="24">
        <f>(AA58/'[1]FY Cockpit'!C47)^(1/5)-1</f>
        <v>-1.6813064203904826E-2</v>
      </c>
      <c r="AG58" s="25" t="s">
        <v>24</v>
      </c>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row>
    <row r="59" spans="1:85" s="26" customFormat="1" ht="15">
      <c r="A59" s="53" t="str">
        <f>IF('[1]Configurated Planning view'!B48="","",'[1]Configurated Planning view'!B48)</f>
        <v>Netherland</v>
      </c>
      <c r="B59" s="20">
        <f>IF(HLOOKUP(B$13,'[1]Overview Qs'!$B$2:$U$106,'[1]Overview vs Planung Ys'!$AH48,0)="","",(HLOOKUP(B$13,'[1]Overview Qs'!B$2:U$106,'[1]Overview vs Planung Ys'!$AH48,0)))</f>
        <v>111.84139761778003</v>
      </c>
      <c r="C59" s="28">
        <f>IF(HLOOKUP(C$1,'[1]Overview Qs'!$B$1:$U$106,'[1]Overview vs Planung Ys'!$AH48+1,0)="","",(HLOOKUP(C$1,'[1]Overview Qs'!B$1:U$106,'[1]Overview vs Planung Ys'!$AH48+1,0)))</f>
        <v>13</v>
      </c>
      <c r="D59" s="29">
        <f>IF(HLOOKUP(D$1,'[1]Overview Qs'!$B$1:$U$106,'[1]Overview vs Planung Ys'!$AH48+1,0)="","",(HLOOKUP(D$1,'[1]Overview Qs'!B$1:U$106,'[1]Overview vs Planung Ys'!$AH48+1,0)))</f>
        <v>131.87092442731745</v>
      </c>
      <c r="E59" s="29">
        <f>IF(HLOOKUP(E$1,'[1]Overview Qs'!$B$1:$U$106,'[1]Overview vs Planung Ys'!$AH48+1,0)="","",(HLOOKUP(E$1,'[1]Overview Qs'!B$1:U$106,'[1]Overview vs Planung Ys'!$AH48+1,0)))</f>
        <v>101.8414760334406</v>
      </c>
      <c r="F59" s="30">
        <f>IF(HLOOKUP(F$1,'[1]Overview Qs'!$B$1:$U$106,'[1]Overview vs Planung Ys'!$AH48+1,0)="","",(HLOOKUP(F$1,'[1]Overview Qs'!B$1:U$106,'[1]Overview vs Planung Ys'!$AH48+1,0)))</f>
        <v>7.9695942291168595E-2</v>
      </c>
      <c r="G59" s="20">
        <f>IF('[1]CY Estimates'!B48="","",'[1]CY Estimates'!B48)</f>
        <v>471.21355575683504</v>
      </c>
      <c r="H59" s="28">
        <f>IF('[1]CY Estimates'!C48="","",'[1]CY Estimates'!C48)</f>
        <v>16</v>
      </c>
      <c r="I59" s="29">
        <f>IF('[1]CY Estimates'!D48="","",'[1]CY Estimates'!D48)</f>
        <v>545.6476378138567</v>
      </c>
      <c r="J59" s="29">
        <f>IF('[1]CY Estimates'!E48="","",'[1]CY Estimates'!E48)</f>
        <v>442.20640909257105</v>
      </c>
      <c r="K59" s="31">
        <f>IF('[1]CY Estimates'!F48="","",'[1]CY Estimates'!F48)</f>
        <v>5.8213707465289984E-2</v>
      </c>
      <c r="L59" s="20">
        <f>IF('[1]CY+1 Estimates'!B48="","",'[1]CY+1 Estimates'!B48)</f>
        <v>443.10593128825138</v>
      </c>
      <c r="M59" s="28">
        <f>IF('[1]CY+1 Estimates'!C48="","",'[1]CY+1 Estimates'!C48)</f>
        <v>16</v>
      </c>
      <c r="N59" s="29">
        <f>IF('[1]CY+1 Estimates'!D48="","",'[1]CY+1 Estimates'!D48)</f>
        <v>516.48280930145017</v>
      </c>
      <c r="O59" s="29">
        <f>IF('[1]CY+1 Estimates'!E48="","",'[1]CY+1 Estimates'!E48)</f>
        <v>383.30875873483791</v>
      </c>
      <c r="P59" s="31">
        <f>IF('[1]CY+1 Estimates'!F48="","",'[1]CY+1 Estimates'!F48)</f>
        <v>7.7750131633208E-2</v>
      </c>
      <c r="Q59" s="20">
        <f>IF('[1]CY+2 Estimates'!B48="","",'[1]CY+2 Estimates'!B48)</f>
        <v>436.36772017903183</v>
      </c>
      <c r="R59" s="28">
        <f>IF('[1]CY+2 Estimates'!C48="","",'[1]CY+2 Estimates'!C48)</f>
        <v>16</v>
      </c>
      <c r="S59" s="29">
        <f>IF('[1]CY+2 Estimates'!D48="","",'[1]CY+2 Estimates'!D48)</f>
        <v>514.28493256179752</v>
      </c>
      <c r="T59" s="29">
        <f>IF('[1]CY+2 Estimates'!E48="","",'[1]CY+2 Estimates'!E48)</f>
        <v>377.53675863944375</v>
      </c>
      <c r="U59" s="31">
        <f>IF('[1]CY+2 Estimates'!F48="","",'[1]CY+2 Estimates'!F48)</f>
        <v>8.3056867695934358E-2</v>
      </c>
      <c r="V59" s="20">
        <f>IF('[1]CY+3 Estimates'!B48="","",'[1]CY+3 Estimates'!B48)</f>
        <v>428.48381889189204</v>
      </c>
      <c r="W59" s="28">
        <f>IF('[1]CY+3 Estimates'!C48="","",'[1]CY+3 Estimates'!C48)</f>
        <v>13</v>
      </c>
      <c r="X59" s="29">
        <f>IF('[1]CY+3 Estimates'!D48="","",'[1]CY+3 Estimates'!D48)</f>
        <v>511.99145000642164</v>
      </c>
      <c r="Y59" s="29">
        <f>IF('[1]CY+3 Estimates'!E48="","",'[1]CY+3 Estimates'!E48)</f>
        <v>372.80371322510035</v>
      </c>
      <c r="Z59" s="31">
        <f>IF('[1]CY+3 Estimates'!F48="","",'[1]CY+3 Estimates'!F48)</f>
        <v>8.6606343345656658E-2</v>
      </c>
      <c r="AA59" s="20">
        <f>IF('[1]CY+4 Estimates'!B48="","",'[1]CY+4 Estimates'!B48)</f>
        <v>432.2666759595233</v>
      </c>
      <c r="AB59" s="28">
        <f>IF('[1]CY+4 Estimates'!C48="","",'[1]CY+4 Estimates'!C48)</f>
        <v>10</v>
      </c>
      <c r="AC59" s="29">
        <f>IF('[1]CY+4 Estimates'!D48="","",'[1]CY+4 Estimates'!D48)</f>
        <v>509.60066930668222</v>
      </c>
      <c r="AD59" s="29">
        <f>IF('[1]CY+4 Estimates'!E48="","",'[1]CY+4 Estimates'!E48)</f>
        <v>366.42280234090305</v>
      </c>
      <c r="AE59" s="31">
        <f>IF('[1]CY+4 Estimates'!F48="","",'[1]CY+4 Estimates'!F48)</f>
        <v>9.0313094668513505E-2</v>
      </c>
      <c r="AF59" s="31">
        <f>(AA59/'[1]FY Cockpit'!C48)^(1/5)-1</f>
        <v>-2.6739021066777613E-2</v>
      </c>
      <c r="AG59" s="54" t="s">
        <v>25</v>
      </c>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row>
    <row r="60" spans="1:85" s="26" customFormat="1" ht="15">
      <c r="A60" s="27" t="str">
        <f>IF('[1]Configurated Planning view'!B49="","",'[1]Configurated Planning view'!B49)</f>
        <v>Poland</v>
      </c>
      <c r="B60" s="20">
        <f>IF(HLOOKUP(B$13,'[1]Overview Qs'!$B$2:$U$106,'[1]Overview vs Planung Ys'!$AH49,0)="","",(HLOOKUP(B$13,'[1]Overview Qs'!B$2:U$106,'[1]Overview vs Planung Ys'!$AH49,0)))</f>
        <v>123.83803884834762</v>
      </c>
      <c r="C60" s="28">
        <f>IF(HLOOKUP(C$1,'[1]Overview Qs'!$B$1:$U$106,'[1]Overview vs Planung Ys'!$AH49+1,0)="","",(HLOOKUP(C$1,'[1]Overview Qs'!B$1:U$106,'[1]Overview vs Planung Ys'!$AH49+1,0)))</f>
        <v>13</v>
      </c>
      <c r="D60" s="29">
        <f>IF(HLOOKUP(D$1,'[1]Overview Qs'!$B$1:$U$106,'[1]Overview vs Planung Ys'!$AH49+1,0)="","",(HLOOKUP(D$1,'[1]Overview Qs'!B$1:U$106,'[1]Overview vs Planung Ys'!$AH49+1,0)))</f>
        <v>140.12816100142459</v>
      </c>
      <c r="E60" s="29">
        <f>IF(HLOOKUP(E$1,'[1]Overview Qs'!$B$1:$U$106,'[1]Overview vs Planung Ys'!$AH49+1,0)="","",(HLOOKUP(E$1,'[1]Overview Qs'!B$1:U$106,'[1]Overview vs Planung Ys'!$AH49+1,0)))</f>
        <v>50.764000000000003</v>
      </c>
      <c r="F60" s="30">
        <f>IF(HLOOKUP(F$1,'[1]Overview Qs'!$B$1:$U$106,'[1]Overview vs Planung Ys'!$AH49+1,0)="","",(HLOOKUP(F$1,'[1]Overview Qs'!B$1:U$106,'[1]Overview vs Planung Ys'!$AH49+1,0)))</f>
        <v>0.18422054324008919</v>
      </c>
      <c r="G60" s="20">
        <f>IF('[1]CY Estimates'!B49="","",'[1]CY Estimates'!B49)</f>
        <v>561.23351679509926</v>
      </c>
      <c r="H60" s="28">
        <f>IF('[1]CY Estimates'!C49="","",'[1]CY Estimates'!C49)</f>
        <v>16</v>
      </c>
      <c r="I60" s="29">
        <f>IF('[1]CY Estimates'!D49="","",'[1]CY Estimates'!D49)</f>
        <v>634.8454422005932</v>
      </c>
      <c r="J60" s="29">
        <f>IF('[1]CY Estimates'!E49="","",'[1]CY Estimates'!E49)</f>
        <v>493.55550300192431</v>
      </c>
      <c r="K60" s="31">
        <f>IF('[1]CY Estimates'!F49="","",'[1]CY Estimates'!F49)</f>
        <v>6.6278493910216674E-2</v>
      </c>
      <c r="L60" s="20">
        <f>IF('[1]CY+1 Estimates'!B49="","",'[1]CY+1 Estimates'!B49)</f>
        <v>551.14096715347466</v>
      </c>
      <c r="M60" s="28">
        <f>IF('[1]CY+1 Estimates'!C49="","",'[1]CY+1 Estimates'!C49)</f>
        <v>16</v>
      </c>
      <c r="N60" s="29">
        <f>IF('[1]CY+1 Estimates'!D49="","",'[1]CY+1 Estimates'!D49)</f>
        <v>680.99698777858748</v>
      </c>
      <c r="O60" s="29">
        <f>IF('[1]CY+1 Estimates'!E49="","",'[1]CY+1 Estimates'!E49)</f>
        <v>465.10485066929755</v>
      </c>
      <c r="P60" s="31">
        <f>IF('[1]CY+1 Estimates'!F49="","",'[1]CY+1 Estimates'!F49)</f>
        <v>0.10608392286397697</v>
      </c>
      <c r="Q60" s="20">
        <f>IF('[1]CY+2 Estimates'!B49="","",'[1]CY+2 Estimates'!B49)</f>
        <v>544.9897229310609</v>
      </c>
      <c r="R60" s="28">
        <f>IF('[1]CY+2 Estimates'!C49="","",'[1]CY+2 Estimates'!C49)</f>
        <v>16</v>
      </c>
      <c r="S60" s="29">
        <f>IF('[1]CY+2 Estimates'!D49="","",'[1]CY+2 Estimates'!D49)</f>
        <v>662.26889798490993</v>
      </c>
      <c r="T60" s="29">
        <f>IF('[1]CY+2 Estimates'!E49="","",'[1]CY+2 Estimates'!E49)</f>
        <v>450.40774544135974</v>
      </c>
      <c r="U60" s="31">
        <f>IF('[1]CY+2 Estimates'!F49="","",'[1]CY+2 Estimates'!F49)</f>
        <v>0.11387382809695758</v>
      </c>
      <c r="V60" s="20">
        <f>IF('[1]CY+3 Estimates'!B49="","",'[1]CY+3 Estimates'!B49)</f>
        <v>526.00639176085213</v>
      </c>
      <c r="W60" s="28">
        <f>IF('[1]CY+3 Estimates'!C49="","",'[1]CY+3 Estimates'!C49)</f>
        <v>13</v>
      </c>
      <c r="X60" s="29">
        <f>IF('[1]CY+3 Estimates'!D49="","",'[1]CY+3 Estimates'!D49)</f>
        <v>643.72808908916909</v>
      </c>
      <c r="Y60" s="29">
        <f>IF('[1]CY+3 Estimates'!E49="","",'[1]CY+3 Estimates'!E49)</f>
        <v>427.25351808465683</v>
      </c>
      <c r="Z60" s="31">
        <f>IF('[1]CY+3 Estimates'!F49="","",'[1]CY+3 Estimates'!F49)</f>
        <v>0.11697051312708476</v>
      </c>
      <c r="AA60" s="20">
        <f>IF('[1]CY+4 Estimates'!B49="","",'[1]CY+4 Estimates'!B49)</f>
        <v>508.43720886609981</v>
      </c>
      <c r="AB60" s="28">
        <f>IF('[1]CY+4 Estimates'!C49="","",'[1]CY+4 Estimates'!C49)</f>
        <v>10</v>
      </c>
      <c r="AC60" s="29">
        <f>IF('[1]CY+4 Estimates'!D49="","",'[1]CY+4 Estimates'!D49)</f>
        <v>596.69653341050366</v>
      </c>
      <c r="AD60" s="29">
        <f>IF('[1]CY+4 Estimates'!E49="","",'[1]CY+4 Estimates'!E49)</f>
        <v>410.29138968583192</v>
      </c>
      <c r="AE60" s="31">
        <f>IF('[1]CY+4 Estimates'!F49="","",'[1]CY+4 Estimates'!F49)</f>
        <v>0.12478743214134438</v>
      </c>
      <c r="AF60" s="31">
        <f>(AA60/'[1]FY Cockpit'!C49)^(1/5)-1</f>
        <v>-3.2252404988430072E-2</v>
      </c>
      <c r="AG60" s="32" t="s">
        <v>26</v>
      </c>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row>
    <row r="61" spans="1:85" s="26" customFormat="1" ht="15">
      <c r="A61" s="53" t="str">
        <f>IF('[1]Configurated Planning view'!B50="","",'[1]Configurated Planning view'!B50)</f>
        <v>Czechs</v>
      </c>
      <c r="B61" s="20">
        <f>IF(HLOOKUP(B$13,'[1]Overview Qs'!$B$2:$U$106,'[1]Overview vs Planung Ys'!$AH50,0)="","",(HLOOKUP(B$13,'[1]Overview Qs'!B$2:U$106,'[1]Overview vs Planung Ys'!$AH50,0)))</f>
        <v>92.465205613553266</v>
      </c>
      <c r="C61" s="28">
        <f>IF(HLOOKUP(C$1,'[1]Overview Qs'!$B$1:$U$106,'[1]Overview vs Planung Ys'!$AH50+1,0)="","",(HLOOKUP(C$1,'[1]Overview Qs'!B$1:U$106,'[1]Overview vs Planung Ys'!$AH50+1,0)))</f>
        <v>13</v>
      </c>
      <c r="D61" s="29">
        <f>IF(HLOOKUP(D$1,'[1]Overview Qs'!$B$1:$U$106,'[1]Overview vs Planung Ys'!$AH50+1,0)="","",(HLOOKUP(D$1,'[1]Overview Qs'!B$1:U$106,'[1]Overview vs Planung Ys'!$AH50+1,0)))</f>
        <v>103.22319207920792</v>
      </c>
      <c r="E61" s="29">
        <f>IF(HLOOKUP(E$1,'[1]Overview Qs'!$B$1:$U$106,'[1]Overview vs Planung Ys'!$AH50+1,0)="","",(HLOOKUP(E$1,'[1]Overview Qs'!B$1:U$106,'[1]Overview vs Planung Ys'!$AH50+1,0)))</f>
        <v>86.272513794579339</v>
      </c>
      <c r="F61" s="30">
        <f>IF(HLOOKUP(F$1,'[1]Overview Qs'!$B$1:$U$106,'[1]Overview vs Planung Ys'!$AH50+1,0)="","",(HLOOKUP(F$1,'[1]Overview Qs'!B$1:U$106,'[1]Overview vs Planung Ys'!$AH50+1,0)))</f>
        <v>5.7464817296482097E-2</v>
      </c>
      <c r="G61" s="20">
        <f>IF('[1]CY Estimates'!B50="","",'[1]CY Estimates'!B50)</f>
        <v>370.57495163543422</v>
      </c>
      <c r="H61" s="28">
        <f>IF('[1]CY Estimates'!C50="","",'[1]CY Estimates'!C50)</f>
        <v>16</v>
      </c>
      <c r="I61" s="29">
        <f>IF('[1]CY Estimates'!D50="","",'[1]CY Estimates'!D50)</f>
        <v>428.18452795456562</v>
      </c>
      <c r="J61" s="29">
        <f>IF('[1]CY Estimates'!E50="","",'[1]CY Estimates'!E50)</f>
        <v>315.97937932173716</v>
      </c>
      <c r="K61" s="31">
        <f>IF('[1]CY Estimates'!F50="","",'[1]CY Estimates'!F50)</f>
        <v>7.419862795483631E-2</v>
      </c>
      <c r="L61" s="20">
        <f>IF('[1]CY+1 Estimates'!B50="","",'[1]CY+1 Estimates'!B50)</f>
        <v>373.77681432930774</v>
      </c>
      <c r="M61" s="28">
        <f>IF('[1]CY+1 Estimates'!C50="","",'[1]CY+1 Estimates'!C50)</f>
        <v>16</v>
      </c>
      <c r="N61" s="29">
        <f>IF('[1]CY+1 Estimates'!D50="","",'[1]CY+1 Estimates'!D50)</f>
        <v>575.39245525432966</v>
      </c>
      <c r="O61" s="29">
        <f>IF('[1]CY+1 Estimates'!E50="","",'[1]CY+1 Estimates'!E50)</f>
        <v>299.22597958459539</v>
      </c>
      <c r="P61" s="31">
        <f>IF('[1]CY+1 Estimates'!F50="","",'[1]CY+1 Estimates'!F50)</f>
        <v>0.16228525595747573</v>
      </c>
      <c r="Q61" s="20">
        <f>IF('[1]CY+2 Estimates'!B50="","",'[1]CY+2 Estimates'!B50)</f>
        <v>368.79614027064571</v>
      </c>
      <c r="R61" s="28">
        <f>IF('[1]CY+2 Estimates'!C50="","",'[1]CY+2 Estimates'!C50)</f>
        <v>16</v>
      </c>
      <c r="S61" s="29">
        <f>IF('[1]CY+2 Estimates'!D50="","",'[1]CY+2 Estimates'!D50)</f>
        <v>549.65852537154228</v>
      </c>
      <c r="T61" s="29">
        <f>IF('[1]CY+2 Estimates'!E50="","",'[1]CY+2 Estimates'!E50)</f>
        <v>287.66202753722882</v>
      </c>
      <c r="U61" s="31">
        <f>IF('[1]CY+2 Estimates'!F50="","",'[1]CY+2 Estimates'!F50)</f>
        <v>0.15689252569306927</v>
      </c>
      <c r="V61" s="20">
        <f>IF('[1]CY+3 Estimates'!B50="","",'[1]CY+3 Estimates'!B50)</f>
        <v>377.58817487515432</v>
      </c>
      <c r="W61" s="28">
        <f>IF('[1]CY+3 Estimates'!C50="","",'[1]CY+3 Estimates'!C50)</f>
        <v>13</v>
      </c>
      <c r="X61" s="29">
        <f>IF('[1]CY+3 Estimates'!D50="","",'[1]CY+3 Estimates'!D50)</f>
        <v>526.78793436311275</v>
      </c>
      <c r="Y61" s="29">
        <f>IF('[1]CY+3 Estimates'!E50="","",'[1]CY+3 Estimates'!E50)</f>
        <v>316.3978986563726</v>
      </c>
      <c r="Z61" s="31">
        <f>IF('[1]CY+3 Estimates'!F50="","",'[1]CY+3 Estimates'!F50)</f>
        <v>0.14292269415354056</v>
      </c>
      <c r="AA61" s="20">
        <f>IF('[1]CY+4 Estimates'!B50="","",'[1]CY+4 Estimates'!B50)</f>
        <v>379.35656171450643</v>
      </c>
      <c r="AB61" s="28">
        <f>IF('[1]CY+4 Estimates'!C50="","",'[1]CY+4 Estimates'!C50)</f>
        <v>10</v>
      </c>
      <c r="AC61" s="29">
        <f>IF('[1]CY+4 Estimates'!D50="","",'[1]CY+4 Estimates'!D50)</f>
        <v>504.82456224858151</v>
      </c>
      <c r="AD61" s="29">
        <f>IF('[1]CY+4 Estimates'!E50="","",'[1]CY+4 Estimates'!E50)</f>
        <v>334.46961677834685</v>
      </c>
      <c r="AE61" s="31">
        <f>IF('[1]CY+4 Estimates'!F50="","",'[1]CY+4 Estimates'!F50)</f>
        <v>0.14233885372370855</v>
      </c>
      <c r="AF61" s="31">
        <f>(AA61/'[1]FY Cockpit'!C50)^(1/5)-1</f>
        <v>-2.2466309768481962E-2</v>
      </c>
      <c r="AG61" s="54" t="s">
        <v>27</v>
      </c>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row>
    <row r="62" spans="1:85" s="26" customFormat="1" ht="15">
      <c r="A62" s="27" t="str">
        <f>IF('[1]Configurated Planning view'!B51="","",'[1]Configurated Planning view'!B51)</f>
        <v>Austria</v>
      </c>
      <c r="B62" s="20">
        <f>IF(HLOOKUP(B$13,'[1]Overview Qs'!$B$2:$U$106,'[1]Overview vs Planung Ys'!$AH51,0)="","",(HLOOKUP(B$13,'[1]Overview Qs'!B$2:U$106,'[1]Overview vs Planung Ys'!$AH51,0)))</f>
        <v>47.876226365907542</v>
      </c>
      <c r="C62" s="28">
        <f>IF(HLOOKUP(C$1,'[1]Overview Qs'!$B$1:$U$106,'[1]Overview vs Planung Ys'!$AH51+1,0)="","",(HLOOKUP(C$1,'[1]Overview Qs'!B$1:U$106,'[1]Overview vs Planung Ys'!$AH51+1,0)))</f>
        <v>13</v>
      </c>
      <c r="D62" s="29">
        <f>IF(HLOOKUP(D$1,'[1]Overview Qs'!$B$1:$U$106,'[1]Overview vs Planung Ys'!$AH51+1,0)="","",(HLOOKUP(D$1,'[1]Overview Qs'!B$1:U$106,'[1]Overview vs Planung Ys'!$AH51+1,0)))</f>
        <v>59.358543750000003</v>
      </c>
      <c r="E62" s="29">
        <f>IF(HLOOKUP(E$1,'[1]Overview Qs'!$B$1:$U$106,'[1]Overview vs Planung Ys'!$AH51+1,0)="","",(HLOOKUP(E$1,'[1]Overview Qs'!B$1:U$106,'[1]Overview vs Planung Ys'!$AH51+1,0)))</f>
        <v>32.943871694939624</v>
      </c>
      <c r="F62" s="30">
        <f>IF(HLOOKUP(F$1,'[1]Overview Qs'!$B$1:$U$106,'[1]Overview vs Planung Ys'!$AH51+1,0)="","",(HLOOKUP(F$1,'[1]Overview Qs'!B$1:U$106,'[1]Overview vs Planung Ys'!$AH51+1,0)))</f>
        <v>0.13902275864062585</v>
      </c>
      <c r="G62" s="20">
        <f>IF('[1]CY Estimates'!B51="","",'[1]CY Estimates'!B51)</f>
        <v>201.3635521350765</v>
      </c>
      <c r="H62" s="28">
        <f>IF('[1]CY Estimates'!C51="","",'[1]CY Estimates'!C51)</f>
        <v>16</v>
      </c>
      <c r="I62" s="29">
        <f>IF('[1]CY Estimates'!D51="","",'[1]CY Estimates'!D51)</f>
        <v>316.61297675684688</v>
      </c>
      <c r="J62" s="29">
        <f>IF('[1]CY Estimates'!E51="","",'[1]CY Estimates'!E51)</f>
        <v>157.32</v>
      </c>
      <c r="K62" s="31">
        <f>IF('[1]CY Estimates'!F51="","",'[1]CY Estimates'!F51)</f>
        <v>0.16509835856944102</v>
      </c>
      <c r="L62" s="20">
        <f>IF('[1]CY+1 Estimates'!B51="","",'[1]CY+1 Estimates'!B51)</f>
        <v>193.67177166938944</v>
      </c>
      <c r="M62" s="28">
        <f>IF('[1]CY+1 Estimates'!C51="","",'[1]CY+1 Estimates'!C51)</f>
        <v>16</v>
      </c>
      <c r="N62" s="29">
        <f>IF('[1]CY+1 Estimates'!D51="","",'[1]CY+1 Estimates'!D51)</f>
        <v>220.19724170414679</v>
      </c>
      <c r="O62" s="29">
        <f>IF('[1]CY+1 Estimates'!E51="","",'[1]CY+1 Estimates'!E51)</f>
        <v>153.387</v>
      </c>
      <c r="P62" s="31">
        <f>IF('[1]CY+1 Estimates'!F51="","",'[1]CY+1 Estimates'!F51)</f>
        <v>0.10000098462373995</v>
      </c>
      <c r="Q62" s="20">
        <f>IF('[1]CY+2 Estimates'!B51="","",'[1]CY+2 Estimates'!B51)</f>
        <v>195.43262521977968</v>
      </c>
      <c r="R62" s="28">
        <f>IF('[1]CY+2 Estimates'!C51="","",'[1]CY+2 Estimates'!C51)</f>
        <v>16</v>
      </c>
      <c r="S62" s="29">
        <f>IF('[1]CY+2 Estimates'!D51="","",'[1]CY+2 Estimates'!D51)</f>
        <v>234.46138899381856</v>
      </c>
      <c r="T62" s="29">
        <f>IF('[1]CY+2 Estimates'!E51="","",'[1]CY+2 Estimates'!E51)</f>
        <v>149.552325</v>
      </c>
      <c r="U62" s="31">
        <f>IF('[1]CY+2 Estimates'!F51="","",'[1]CY+2 Estimates'!F51)</f>
        <v>0.12360666047546265</v>
      </c>
      <c r="V62" s="20">
        <f>IF('[1]CY+3 Estimates'!B51="","",'[1]CY+3 Estimates'!B51)</f>
        <v>197.44267164245346</v>
      </c>
      <c r="W62" s="28">
        <f>IF('[1]CY+3 Estimates'!C51="","",'[1]CY+3 Estimates'!C51)</f>
        <v>13</v>
      </c>
      <c r="X62" s="29">
        <f>IF('[1]CY+3 Estimates'!D51="","",'[1]CY+3 Estimates'!D51)</f>
        <v>237.34209031680004</v>
      </c>
      <c r="Y62" s="29">
        <f>IF('[1]CY+3 Estimates'!E51="","",'[1]CY+3 Estimates'!E51)</f>
        <v>149.61610607999989</v>
      </c>
      <c r="Z62" s="31">
        <f>IF('[1]CY+3 Estimates'!F51="","",'[1]CY+3 Estimates'!F51)</f>
        <v>0.12329279472174709</v>
      </c>
      <c r="AA62" s="20">
        <f>IF('[1]CY+4 Estimates'!B51="","",'[1]CY+4 Estimates'!B51)</f>
        <v>203.60210742763837</v>
      </c>
      <c r="AB62" s="28">
        <f>IF('[1]CY+4 Estimates'!C51="","",'[1]CY+4 Estimates'!C51)</f>
        <v>10</v>
      </c>
      <c r="AC62" s="29">
        <f>IF('[1]CY+4 Estimates'!D51="","",'[1]CY+4 Estimates'!D51)</f>
        <v>245.83054876819205</v>
      </c>
      <c r="AD62" s="29">
        <f>IF('[1]CY+4 Estimates'!E51="","",'[1]CY+4 Estimates'!E51)</f>
        <v>149.82696663589917</v>
      </c>
      <c r="AE62" s="31">
        <f>IF('[1]CY+4 Estimates'!F51="","",'[1]CY+4 Estimates'!F51)</f>
        <v>0.13618321292437752</v>
      </c>
      <c r="AF62" s="31">
        <f>(AA62/'[1]FY Cockpit'!C51)^(1/5)-1</f>
        <v>1.1803571466016294E-2</v>
      </c>
      <c r="AG62" s="32" t="s">
        <v>28</v>
      </c>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row>
    <row r="63" spans="1:85" s="26" customFormat="1" ht="15">
      <c r="A63" s="55" t="str">
        <f>IF('[1]Configurated Planning view'!B52="","",'[1]Configurated Planning view'!B52)</f>
        <v>Greece</v>
      </c>
      <c r="B63" s="20">
        <f>IF(HLOOKUP(B$13,'[1]Overview Qs'!$B$2:$U$106,'[1]Overview vs Planung Ys'!$AH52,0)="","",(HLOOKUP(B$13,'[1]Overview Qs'!B$2:U$106,'[1]Overview vs Planung Ys'!$AH52,0)))</f>
        <v>273.25062834506969</v>
      </c>
      <c r="C63" s="28">
        <f>IF(HLOOKUP(C$1,'[1]Overview Qs'!$B$1:$U$106,'[1]Overview vs Planung Ys'!$AH52+1,0)="","",(HLOOKUP(C$1,'[1]Overview Qs'!B$1:U$106,'[1]Overview vs Planung Ys'!$AH52+1,0)))</f>
        <v>13</v>
      </c>
      <c r="D63" s="29">
        <f>IF(HLOOKUP(D$1,'[1]Overview Qs'!$B$1:$U$106,'[1]Overview vs Planung Ys'!$AH52+1,0)="","",(HLOOKUP(D$1,'[1]Overview Qs'!B$1:U$106,'[1]Overview vs Planung Ys'!$AH52+1,0)))</f>
        <v>298.12360000000001</v>
      </c>
      <c r="E63" s="29">
        <f>IF(HLOOKUP(E$1,'[1]Overview Qs'!$B$1:$U$106,'[1]Overview vs Planung Ys'!$AH52+1,0)="","",(HLOOKUP(E$1,'[1]Overview Qs'!B$1:U$106,'[1]Overview vs Planung Ys'!$AH52+1,0)))</f>
        <v>259.18089973253313</v>
      </c>
      <c r="F63" s="30">
        <f>IF(HLOOKUP(F$1,'[1]Overview Qs'!$B$1:$U$106,'[1]Overview vs Planung Ys'!$AH52+1,0)="","",(HLOOKUP(F$1,'[1]Overview Qs'!B$1:U$106,'[1]Overview vs Planung Ys'!$AH52+1,0)))</f>
        <v>3.7281701864445196E-2</v>
      </c>
      <c r="G63" s="20">
        <f>IF('[1]CY Estimates'!B52="","",'[1]CY Estimates'!B52)</f>
        <v>1120.4526650531075</v>
      </c>
      <c r="H63" s="28">
        <f>IF('[1]CY Estimates'!C52="","",'[1]CY Estimates'!C52)</f>
        <v>15</v>
      </c>
      <c r="I63" s="29">
        <f>IF('[1]CY Estimates'!D52="","",'[1]CY Estimates'!D52)</f>
        <v>1193.0418225170438</v>
      </c>
      <c r="J63" s="29">
        <f>IF('[1]CY Estimates'!E52="","",'[1]CY Estimates'!E52)</f>
        <v>1048.1255706181878</v>
      </c>
      <c r="K63" s="31">
        <f>IF('[1]CY Estimates'!F52="","",'[1]CY Estimates'!F52)</f>
        <v>3.4229434660380191E-2</v>
      </c>
      <c r="L63" s="20">
        <f>IF('[1]CY+1 Estimates'!B52="","",'[1]CY+1 Estimates'!B52)</f>
        <v>1082.9499452404477</v>
      </c>
      <c r="M63" s="28">
        <f>IF('[1]CY+1 Estimates'!C52="","",'[1]CY+1 Estimates'!C52)</f>
        <v>15</v>
      </c>
      <c r="N63" s="29">
        <f>IF('[1]CY+1 Estimates'!D52="","",'[1]CY+1 Estimates'!D52)</f>
        <v>1195.4101999999998</v>
      </c>
      <c r="O63" s="29">
        <f>IF('[1]CY+1 Estimates'!E52="","",'[1]CY+1 Estimates'!E52)</f>
        <v>978.97805404733458</v>
      </c>
      <c r="P63" s="31">
        <f>IF('[1]CY+1 Estimates'!F52="","",'[1]CY+1 Estimates'!F52)</f>
        <v>5.4716104455264924E-2</v>
      </c>
      <c r="Q63" s="20">
        <f>IF('[1]CY+2 Estimates'!B52="","",'[1]CY+2 Estimates'!B52)</f>
        <v>1061.0705067040642</v>
      </c>
      <c r="R63" s="28">
        <f>IF('[1]CY+2 Estimates'!C52="","",'[1]CY+2 Estimates'!C52)</f>
        <v>15</v>
      </c>
      <c r="S63" s="29">
        <f>IF('[1]CY+2 Estimates'!D52="","",'[1]CY+2 Estimates'!D52)</f>
        <v>1204.5953</v>
      </c>
      <c r="T63" s="29">
        <f>IF('[1]CY+2 Estimates'!E52="","",'[1]CY+2 Estimates'!E52)</f>
        <v>945.7959461184563</v>
      </c>
      <c r="U63" s="31">
        <f>IF('[1]CY+2 Estimates'!F52="","",'[1]CY+2 Estimates'!F52)</f>
        <v>7.2942483750073506E-2</v>
      </c>
      <c r="V63" s="20">
        <f>IF('[1]CY+3 Estimates'!B52="","",'[1]CY+3 Estimates'!B52)</f>
        <v>1031.5198210607523</v>
      </c>
      <c r="W63" s="28">
        <f>IF('[1]CY+3 Estimates'!C52="","",'[1]CY+3 Estimates'!C52)</f>
        <v>12</v>
      </c>
      <c r="X63" s="29">
        <f>IF('[1]CY+3 Estimates'!D52="","",'[1]CY+3 Estimates'!D52)</f>
        <v>1235.5221042280002</v>
      </c>
      <c r="Y63" s="29">
        <f>IF('[1]CY+3 Estimates'!E52="","",'[1]CY+3 Estimates'!E52)</f>
        <v>923.71984529241786</v>
      </c>
      <c r="Z63" s="31">
        <f>IF('[1]CY+3 Estimates'!F52="","",'[1]CY+3 Estimates'!F52)</f>
        <v>8.8044312618435469E-2</v>
      </c>
      <c r="AA63" s="20">
        <f>IF('[1]CY+4 Estimates'!B52="","",'[1]CY+4 Estimates'!B52)</f>
        <v>1039.3284870276761</v>
      </c>
      <c r="AB63" s="28">
        <f>IF('[1]CY+4 Estimates'!C52="","",'[1]CY+4 Estimates'!C52)</f>
        <v>10</v>
      </c>
      <c r="AC63" s="29">
        <f>IF('[1]CY+4 Estimates'!D52="","",'[1]CY+4 Estimates'!D52)</f>
        <v>1260.8245463125602</v>
      </c>
      <c r="AD63" s="29">
        <f>IF('[1]CY+4 Estimates'!E52="","",'[1]CY+4 Estimates'!E52)</f>
        <v>881.22083738149854</v>
      </c>
      <c r="AE63" s="31">
        <f>IF('[1]CY+4 Estimates'!F52="","",'[1]CY+4 Estimates'!F52)</f>
        <v>0.10131327675347956</v>
      </c>
      <c r="AF63" s="31">
        <f>(AA63/'[1]FY Cockpit'!C52)^(1/5)-1</f>
        <v>-2.2570637921294767E-2</v>
      </c>
      <c r="AG63" s="56" t="s">
        <v>29</v>
      </c>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row>
    <row r="64" spans="1:85" s="26" customFormat="1" ht="15">
      <c r="A64" s="57" t="str">
        <f>IF('[1]Configurated Planning view'!B53="","",'[1]Configurated Planning view'!B53)</f>
        <v>Hungary</v>
      </c>
      <c r="B64" s="20">
        <f>IF(HLOOKUP(B$13,'[1]Overview Qs'!$B$2:$U$106,'[1]Overview vs Planung Ys'!$AH53,0)="","",(HLOOKUP(B$13,'[1]Overview Qs'!B$2:U$106,'[1]Overview vs Planung Ys'!$AH53,0)))</f>
        <v>105.96846504987008</v>
      </c>
      <c r="C64" s="28">
        <f>IF(HLOOKUP(C$1,'[1]Overview Qs'!$B$1:$U$106,'[1]Overview vs Planung Ys'!$AH53+1,0)="","",(HLOOKUP(C$1,'[1]Overview Qs'!B$1:U$106,'[1]Overview vs Planung Ys'!$AH53+1,0)))</f>
        <v>13</v>
      </c>
      <c r="D64" s="29">
        <f>IF(HLOOKUP(D$1,'[1]Overview Qs'!$B$1:$U$106,'[1]Overview vs Planung Ys'!$AH53+1,0)="","",(HLOOKUP(D$1,'[1]Overview Qs'!B$1:U$106,'[1]Overview vs Planung Ys'!$AH53+1,0)))</f>
        <v>139.21325096661209</v>
      </c>
      <c r="E64" s="29">
        <f>IF(HLOOKUP(E$1,'[1]Overview Qs'!$B$1:$U$106,'[1]Overview vs Planung Ys'!$AH53+1,0)="","",(HLOOKUP(E$1,'[1]Overview Qs'!B$1:U$106,'[1]Overview vs Planung Ys'!$AH53+1,0)))</f>
        <v>94.711442054794517</v>
      </c>
      <c r="F64" s="30">
        <f>IF(HLOOKUP(F$1,'[1]Overview Qs'!$B$1:$U$106,'[1]Overview vs Planung Ys'!$AH53+1,0)="","",(HLOOKUP(F$1,'[1]Overview Qs'!B$1:U$106,'[1]Overview vs Planung Ys'!$AH53+1,0)))</f>
        <v>0.10342342641415389</v>
      </c>
      <c r="G64" s="20">
        <f>IF('[1]CY Estimates'!B53="","",'[1]CY Estimates'!B53)</f>
        <v>434.99649765599361</v>
      </c>
      <c r="H64" s="28">
        <f>IF('[1]CY Estimates'!C53="","",'[1]CY Estimates'!C53)</f>
        <v>16</v>
      </c>
      <c r="I64" s="29">
        <f>IF('[1]CY Estimates'!D53="","",'[1]CY Estimates'!D53)</f>
        <v>543.2050033822652</v>
      </c>
      <c r="J64" s="29">
        <f>IF('[1]CY Estimates'!E53="","",'[1]CY Estimates'!E53)</f>
        <v>383.96235104243993</v>
      </c>
      <c r="K64" s="31">
        <f>IF('[1]CY Estimates'!F53="","",'[1]CY Estimates'!F53)</f>
        <v>8.4586584522995792E-2</v>
      </c>
      <c r="L64" s="20">
        <f>IF('[1]CY+1 Estimates'!B53="","",'[1]CY+1 Estimates'!B53)</f>
        <v>435.31632606600442</v>
      </c>
      <c r="M64" s="28">
        <f>IF('[1]CY+1 Estimates'!C53="","",'[1]CY+1 Estimates'!C53)</f>
        <v>16</v>
      </c>
      <c r="N64" s="29">
        <f>IF('[1]CY+1 Estimates'!D53="","",'[1]CY+1 Estimates'!D53)</f>
        <v>562.71715348373323</v>
      </c>
      <c r="O64" s="29">
        <f>IF('[1]CY+1 Estimates'!E53="","",'[1]CY+1 Estimates'!E53)</f>
        <v>371.14727202292727</v>
      </c>
      <c r="P64" s="31">
        <f>IF('[1]CY+1 Estimates'!F53="","",'[1]CY+1 Estimates'!F53)</f>
        <v>9.7189559106421464E-2</v>
      </c>
      <c r="Q64" s="20">
        <f>IF('[1]CY+2 Estimates'!B53="","",'[1]CY+2 Estimates'!B53)</f>
        <v>434.81750668915993</v>
      </c>
      <c r="R64" s="28">
        <f>IF('[1]CY+2 Estimates'!C53="","",'[1]CY+2 Estimates'!C53)</f>
        <v>16</v>
      </c>
      <c r="S64" s="29">
        <f>IF('[1]CY+2 Estimates'!D53="","",'[1]CY+2 Estimates'!D53)</f>
        <v>576.11549655340787</v>
      </c>
      <c r="T64" s="29">
        <f>IF('[1]CY+2 Estimates'!E53="","",'[1]CY+2 Estimates'!E53)</f>
        <v>347.24337297511221</v>
      </c>
      <c r="U64" s="31">
        <f>IF('[1]CY+2 Estimates'!F53="","",'[1]CY+2 Estimates'!F53)</f>
        <v>0.11900155759837627</v>
      </c>
      <c r="V64" s="20">
        <f>IF('[1]CY+3 Estimates'!B53="","",'[1]CY+3 Estimates'!B53)</f>
        <v>438.43336231779915</v>
      </c>
      <c r="W64" s="28">
        <f>IF('[1]CY+3 Estimates'!C53="","",'[1]CY+3 Estimates'!C53)</f>
        <v>13</v>
      </c>
      <c r="X64" s="29">
        <f>IF('[1]CY+3 Estimates'!D53="","",'[1]CY+3 Estimates'!D53)</f>
        <v>582.94865151894192</v>
      </c>
      <c r="Y64" s="29">
        <f>IF('[1]CY+3 Estimates'!E53="","",'[1]CY+3 Estimates'!E53)</f>
        <v>321.11383764149434</v>
      </c>
      <c r="Z64" s="31">
        <f>IF('[1]CY+3 Estimates'!F53="","",'[1]CY+3 Estimates'!F53)</f>
        <v>0.13983572794450688</v>
      </c>
      <c r="AA64" s="20">
        <f>IF('[1]CY+4 Estimates'!B53="","",'[1]CY+4 Estimates'!B53)</f>
        <v>434.39431842730517</v>
      </c>
      <c r="AB64" s="28">
        <f>IF('[1]CY+4 Estimates'!C53="","",'[1]CY+4 Estimates'!C53)</f>
        <v>10</v>
      </c>
      <c r="AC64" s="29">
        <f>IF('[1]CY+4 Estimates'!D53="","",'[1]CY+4 Estimates'!D53)</f>
        <v>589.85013803413131</v>
      </c>
      <c r="AD64" s="29">
        <f>IF('[1]CY+4 Estimates'!E53="","",'[1]CY+4 Estimates'!E53)</f>
        <v>296.71728223765444</v>
      </c>
      <c r="AE64" s="31">
        <f>IF('[1]CY+4 Estimates'!F53="","",'[1]CY+4 Estimates'!F53)</f>
        <v>0.16961938106009478</v>
      </c>
      <c r="AF64" s="31">
        <f>(AA64/'[1]FY Cockpit'!C53)^(1/5)-1</f>
        <v>-1.6518783384354974E-3</v>
      </c>
      <c r="AG64" s="59" t="s">
        <v>30</v>
      </c>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row>
    <row r="65" spans="1:85" s="26" customFormat="1" ht="18" customHeight="1">
      <c r="A65" s="57" t="str">
        <f>IF('[1]Configurated Planning view'!B54="","",'[1]Configurated Planning view'!B54)</f>
        <v>Slovakia</v>
      </c>
      <c r="B65" s="20">
        <f>IF(HLOOKUP(B$13,'[1]Overview Qs'!$B$2:$U$106,'[1]Overview vs Planung Ys'!$AH54,0)="","",(HLOOKUP(B$13,'[1]Overview Qs'!B$2:U$106,'[1]Overview vs Planung Ys'!$AH54,0)))</f>
        <v>82.355082172170427</v>
      </c>
      <c r="C65" s="28">
        <f>IF(HLOOKUP(C$1,'[1]Overview Qs'!$B$1:$U$106,'[1]Overview vs Planung Ys'!$AH54+1,0)="","",(HLOOKUP(C$1,'[1]Overview Qs'!B$1:U$106,'[1]Overview vs Planung Ys'!$AH54+1,0)))</f>
        <v>13</v>
      </c>
      <c r="D65" s="29">
        <f>IF(HLOOKUP(D$1,'[1]Overview Qs'!$B$1:$U$106,'[1]Overview vs Planung Ys'!$AH54+1,0)="","",(HLOOKUP(D$1,'[1]Overview Qs'!B$1:U$106,'[1]Overview vs Planung Ys'!$AH54+1,0)))</f>
        <v>89.181516112531966</v>
      </c>
      <c r="E65" s="29">
        <f>IF(HLOOKUP(E$1,'[1]Overview Qs'!$B$1:$U$106,'[1]Overview vs Planung Ys'!$AH54+1,0)="","",(HLOOKUP(E$1,'[1]Overview Qs'!B$1:U$106,'[1]Overview vs Planung Ys'!$AH54+1,0)))</f>
        <v>76.60799999999999</v>
      </c>
      <c r="F65" s="30">
        <f>IF(HLOOKUP(F$1,'[1]Overview Qs'!$B$1:$U$106,'[1]Overview vs Planung Ys'!$AH54+1,0)="","",(HLOOKUP(F$1,'[1]Overview Qs'!B$1:U$106,'[1]Overview vs Planung Ys'!$AH54+1,0)))</f>
        <v>4.0227596094208118E-2</v>
      </c>
      <c r="G65" s="20">
        <f>IF('[1]CY Estimates'!B54="","",'[1]CY Estimates'!B54)</f>
        <v>335.13011763545614</v>
      </c>
      <c r="H65" s="28">
        <f>IF('[1]CY Estimates'!C54="","",'[1]CY Estimates'!C54)</f>
        <v>16</v>
      </c>
      <c r="I65" s="29">
        <f>IF('[1]CY Estimates'!D54="","",'[1]CY Estimates'!D54)</f>
        <v>366.63869730828492</v>
      </c>
      <c r="J65" s="29">
        <f>IF('[1]CY Estimates'!E54="","",'[1]CY Estimates'!E54)</f>
        <v>300.8827255225176</v>
      </c>
      <c r="K65" s="31">
        <f>IF('[1]CY Estimates'!F54="","",'[1]CY Estimates'!F54)</f>
        <v>4.6196909430061127E-2</v>
      </c>
      <c r="L65" s="20">
        <f>IF('[1]CY+1 Estimates'!B54="","",'[1]CY+1 Estimates'!B54)</f>
        <v>328.96025494854587</v>
      </c>
      <c r="M65" s="28">
        <f>IF('[1]CY+1 Estimates'!C54="","",'[1]CY+1 Estimates'!C54)</f>
        <v>16</v>
      </c>
      <c r="N65" s="29">
        <f>IF('[1]CY+1 Estimates'!D54="","",'[1]CY+1 Estimates'!D54)</f>
        <v>355.88800000000003</v>
      </c>
      <c r="O65" s="29">
        <f>IF('[1]CY+1 Estimates'!E54="","",'[1]CY+1 Estimates'!E54)</f>
        <v>302.63197487683732</v>
      </c>
      <c r="P65" s="31">
        <f>IF('[1]CY+1 Estimates'!F54="","",'[1]CY+1 Estimates'!F54)</f>
        <v>4.5960267001621515E-2</v>
      </c>
      <c r="Q65" s="20">
        <f>IF('[1]CY+2 Estimates'!B54="","",'[1]CY+2 Estimates'!B54)</f>
        <v>324.21133489525886</v>
      </c>
      <c r="R65" s="28">
        <f>IF('[1]CY+2 Estimates'!C54="","",'[1]CY+2 Estimates'!C54)</f>
        <v>16</v>
      </c>
      <c r="S65" s="29">
        <f>IF('[1]CY+2 Estimates'!D54="","",'[1]CY+2 Estimates'!D54)</f>
        <v>355.88800000000003</v>
      </c>
      <c r="T65" s="29">
        <f>IF('[1]CY+2 Estimates'!E54="","",'[1]CY+2 Estimates'!E54)</f>
        <v>295.09441105542544</v>
      </c>
      <c r="U65" s="31">
        <f>IF('[1]CY+2 Estimates'!F54="","",'[1]CY+2 Estimates'!F54)</f>
        <v>5.7341469027489086E-2</v>
      </c>
      <c r="V65" s="20">
        <f>IF('[1]CY+3 Estimates'!B54="","",'[1]CY+3 Estimates'!B54)</f>
        <v>324.44768417139733</v>
      </c>
      <c r="W65" s="28">
        <f>IF('[1]CY+3 Estimates'!C54="","",'[1]CY+3 Estimates'!C54)</f>
        <v>13</v>
      </c>
      <c r="X65" s="29">
        <f>IF('[1]CY+3 Estimates'!D54="","",'[1]CY+3 Estimates'!D54)</f>
        <v>359.16687999999999</v>
      </c>
      <c r="Y65" s="29">
        <f>IF('[1]CY+3 Estimates'!E54="","",'[1]CY+3 Estimates'!E54)</f>
        <v>288.09399032808307</v>
      </c>
      <c r="Z65" s="31">
        <f>IF('[1]CY+3 Estimates'!F54="","",'[1]CY+3 Estimates'!F54)</f>
        <v>6.9001254992568026E-2</v>
      </c>
      <c r="AA65" s="20">
        <f>IF('[1]CY+4 Estimates'!B54="","",'[1]CY+4 Estimates'!B54)</f>
        <v>326.56573826100254</v>
      </c>
      <c r="AB65" s="28">
        <f>IF('[1]CY+4 Estimates'!C54="","",'[1]CY+4 Estimates'!C54)</f>
        <v>10</v>
      </c>
      <c r="AC65" s="29">
        <f>IF('[1]CY+4 Estimates'!D54="","",'[1]CY+4 Estimates'!D54)</f>
        <v>363.28388572331681</v>
      </c>
      <c r="AD65" s="29">
        <f>IF('[1]CY+4 Estimates'!E54="","",'[1]CY+4 Estimates'!E54)</f>
        <v>280.92842290000112</v>
      </c>
      <c r="AE65" s="31">
        <f>IF('[1]CY+4 Estimates'!F54="","",'[1]CY+4 Estimates'!F54)</f>
        <v>8.6033141744256886E-2</v>
      </c>
      <c r="AF65" s="31">
        <f>(AA65/'[1]FY Cockpit'!C54)^(1/5)-1</f>
        <v>-6.2705892004141228E-3</v>
      </c>
      <c r="AG65" s="59" t="s">
        <v>31</v>
      </c>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row>
    <row r="66" spans="1:85" s="26" customFormat="1" ht="15">
      <c r="A66" s="60" t="str">
        <f>IF('[1]Configurated Planning view'!B55="","",'[1]Configurated Planning view'!B55)</f>
        <v>Croatia</v>
      </c>
      <c r="B66" s="20">
        <f>IF(HLOOKUP(B$13,'[1]Overview Qs'!$B$2:$U$106,'[1]Overview vs Planung Ys'!$AH55,0)="","",(HLOOKUP(B$13,'[1]Overview Qs'!B$2:U$106,'[1]Overview vs Planung Ys'!$AH55,0)))</f>
        <v>90.198368856721643</v>
      </c>
      <c r="C66" s="28">
        <f>IF(HLOOKUP(C$1,'[1]Overview Qs'!$B$1:$U$106,'[1]Overview vs Planung Ys'!$AH55+1,0)="","",(HLOOKUP(C$1,'[1]Overview Qs'!B$1:U$106,'[1]Overview vs Planung Ys'!$AH55+1,0)))</f>
        <v>13</v>
      </c>
      <c r="D66" s="29">
        <f>IF(HLOOKUP(D$1,'[1]Overview Qs'!$B$1:$U$106,'[1]Overview vs Planung Ys'!$AH55+1,0)="","",(HLOOKUP(D$1,'[1]Overview Qs'!B$1:U$106,'[1]Overview vs Planung Ys'!$AH55+1,0)))</f>
        <v>110.1368450353294</v>
      </c>
      <c r="E66" s="29">
        <f>IF(HLOOKUP(E$1,'[1]Overview Qs'!$B$1:$U$106,'[1]Overview vs Planung Ys'!$AH55+1,0)="","",(HLOOKUP(E$1,'[1]Overview Qs'!B$1:U$106,'[1]Overview vs Planung Ys'!$AH55+1,0)))</f>
        <v>81.69689099344933</v>
      </c>
      <c r="F66" s="30">
        <f>IF(HLOOKUP(F$1,'[1]Overview Qs'!$B$1:$U$106,'[1]Overview vs Planung Ys'!$AH55+1,0)="","",(HLOOKUP(F$1,'[1]Overview Qs'!B$1:U$106,'[1]Overview vs Planung Ys'!$AH55+1,0)))</f>
        <v>8.3542051218826185E-2</v>
      </c>
      <c r="G66" s="20">
        <f>IF('[1]CY Estimates'!B55="","",'[1]CY Estimates'!B55)</f>
        <v>388.31317380704388</v>
      </c>
      <c r="H66" s="28">
        <f>IF('[1]CY Estimates'!C55="","",'[1]CY Estimates'!C55)</f>
        <v>16</v>
      </c>
      <c r="I66" s="29">
        <f>IF('[1]CY Estimates'!D55="","",'[1]CY Estimates'!D55)</f>
        <v>433.96931826887959</v>
      </c>
      <c r="J66" s="29">
        <f>IF('[1]CY Estimates'!E55="","",'[1]CY Estimates'!E55)</f>
        <v>363.59219552111568</v>
      </c>
      <c r="K66" s="31">
        <f>IF('[1]CY Estimates'!F55="","",'[1]CY Estimates'!F55)</f>
        <v>4.3455657848808261E-2</v>
      </c>
      <c r="L66" s="20">
        <f>IF('[1]CY+1 Estimates'!B55="","",'[1]CY+1 Estimates'!B55)</f>
        <v>390.77551028143318</v>
      </c>
      <c r="M66" s="28">
        <f>IF('[1]CY+1 Estimates'!C55="","",'[1]CY+1 Estimates'!C55)</f>
        <v>16</v>
      </c>
      <c r="N66" s="29">
        <f>IF('[1]CY+1 Estimates'!D55="","",'[1]CY+1 Estimates'!D55)</f>
        <v>489.4298761502086</v>
      </c>
      <c r="O66" s="29">
        <f>IF('[1]CY+1 Estimates'!E55="","",'[1]CY+1 Estimates'!E55)</f>
        <v>354.73555183447843</v>
      </c>
      <c r="P66" s="31">
        <f>IF('[1]CY+1 Estimates'!F55="","",'[1]CY+1 Estimates'!F55)</f>
        <v>8.2045427123020445E-2</v>
      </c>
      <c r="Q66" s="20">
        <f>IF('[1]CY+2 Estimates'!B55="","",'[1]CY+2 Estimates'!B55)</f>
        <v>384.75986234657046</v>
      </c>
      <c r="R66" s="28">
        <f>IF('[1]CY+2 Estimates'!C55="","",'[1]CY+2 Estimates'!C55)</f>
        <v>16</v>
      </c>
      <c r="S66" s="29">
        <f>IF('[1]CY+2 Estimates'!D55="","",'[1]CY+2 Estimates'!D55)</f>
        <v>483.76961468034619</v>
      </c>
      <c r="T66" s="29">
        <f>IF('[1]CY+2 Estimates'!E55="","",'[1]CY+2 Estimates'!E55)</f>
        <v>339.31701440661664</v>
      </c>
      <c r="U66" s="31">
        <f>IF('[1]CY+2 Estimates'!F55="","",'[1]CY+2 Estimates'!F55)</f>
        <v>8.8819311642575005E-2</v>
      </c>
      <c r="V66" s="20">
        <f>IF('[1]CY+3 Estimates'!B55="","",'[1]CY+3 Estimates'!B55)</f>
        <v>386.12196843708603</v>
      </c>
      <c r="W66" s="28">
        <f>IF('[1]CY+3 Estimates'!C55="","",'[1]CY+3 Estimates'!C55)</f>
        <v>13</v>
      </c>
      <c r="X66" s="29">
        <f>IF('[1]CY+3 Estimates'!D55="","",'[1]CY+3 Estimates'!D55)</f>
        <v>472.99445040529861</v>
      </c>
      <c r="Y66" s="29">
        <f>IF('[1]CY+3 Estimates'!E55="","",'[1]CY+3 Estimates'!E55)</f>
        <v>322.61881279144825</v>
      </c>
      <c r="Z66" s="31">
        <f>IF('[1]CY+3 Estimates'!F55="","",'[1]CY+3 Estimates'!F55)</f>
        <v>9.4651749646902053E-2</v>
      </c>
      <c r="AA66" s="20">
        <f>IF('[1]CY+4 Estimates'!B55="","",'[1]CY+4 Estimates'!B55)</f>
        <v>391.8179667320959</v>
      </c>
      <c r="AB66" s="28">
        <f>IF('[1]CY+4 Estimates'!C55="","",'[1]CY+4 Estimates'!C55)</f>
        <v>10</v>
      </c>
      <c r="AC66" s="29">
        <f>IF('[1]CY+4 Estimates'!D55="","",'[1]CY+4 Estimates'!D55)</f>
        <v>468.15477902625275</v>
      </c>
      <c r="AD66" s="29">
        <f>IF('[1]CY+4 Estimates'!E55="","",'[1]CY+4 Estimates'!E55)</f>
        <v>307.95254610431391</v>
      </c>
      <c r="AE66" s="31">
        <f>IF('[1]CY+4 Estimates'!F55="","",'[1]CY+4 Estimates'!F55)</f>
        <v>0.10201958799234892</v>
      </c>
      <c r="AF66" s="31">
        <f>(AA66/'[1]FY Cockpit'!C55)^(1/5)-1</f>
        <v>-6.1047928852545619E-3</v>
      </c>
      <c r="AG66" s="61" t="s">
        <v>32</v>
      </c>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row>
    <row r="67" spans="1:85" s="26" customFormat="1" ht="15">
      <c r="A67" s="55" t="str">
        <f>IF('[1]Configurated Planning view'!B56="","",'[1]Configurated Planning view'!B56)</f>
        <v>Romania</v>
      </c>
      <c r="B67" s="20">
        <f>IF(HLOOKUP(B$13,'[1]Overview Qs'!$B$2:$U$106,'[1]Overview vs Planung Ys'!$AH56,0)="","",(HLOOKUP(B$13,'[1]Overview Qs'!B$2:U$106,'[1]Overview vs Planung Ys'!$AH56,0)))</f>
        <v>66.244865369488053</v>
      </c>
      <c r="C67" s="28">
        <f>IF(HLOOKUP(C$1,'[1]Overview Qs'!$B$1:$U$106,'[1]Overview vs Planung Ys'!$AH56+1,0)="","",(HLOOKUP(C$1,'[1]Overview Qs'!B$1:U$106,'[1]Overview vs Planung Ys'!$AH56+1,0)))</f>
        <v>13</v>
      </c>
      <c r="D67" s="29">
        <f>IF(HLOOKUP(D$1,'[1]Overview Qs'!$B$1:$U$106,'[1]Overview vs Planung Ys'!$AH56+1,0)="","",(HLOOKUP(D$1,'[1]Overview Qs'!B$1:U$106,'[1]Overview vs Planung Ys'!$AH56+1,0)))</f>
        <v>78.280747430640048</v>
      </c>
      <c r="E67" s="29">
        <f>IF(HLOOKUP(E$1,'[1]Overview Qs'!$B$1:$U$106,'[1]Overview vs Planung Ys'!$AH56+1,0)="","",(HLOOKUP(E$1,'[1]Overview Qs'!B$1:U$106,'[1]Overview vs Planung Ys'!$AH56+1,0)))</f>
        <v>60.807644522968211</v>
      </c>
      <c r="F67" s="30">
        <f>IF(HLOOKUP(F$1,'[1]Overview Qs'!$B$1:$U$106,'[1]Overview vs Planung Ys'!$AH56+1,0)="","",(HLOOKUP(F$1,'[1]Overview Qs'!B$1:U$106,'[1]Overview vs Planung Ys'!$AH56+1,0)))</f>
        <v>6.4427585301131532E-2</v>
      </c>
      <c r="G67" s="20">
        <f>IF('[1]CY Estimates'!B56="","",'[1]CY Estimates'!B56)</f>
        <v>279.1164128088588</v>
      </c>
      <c r="H67" s="28">
        <f>IF('[1]CY Estimates'!C56="","",'[1]CY Estimates'!C56)</f>
        <v>15</v>
      </c>
      <c r="I67" s="29">
        <f>IF('[1]CY Estimates'!D56="","",'[1]CY Estimates'!D56)</f>
        <v>304.20687734418414</v>
      </c>
      <c r="J67" s="29">
        <f>IF('[1]CY Estimates'!E56="","",'[1]CY Estimates'!E56)</f>
        <v>262.43863682932886</v>
      </c>
      <c r="K67" s="31">
        <f>IF('[1]CY Estimates'!F56="","",'[1]CY Estimates'!F56)</f>
        <v>3.9143703830589731E-2</v>
      </c>
      <c r="L67" s="20">
        <f>IF('[1]CY+1 Estimates'!B56="","",'[1]CY+1 Estimates'!B56)</f>
        <v>278.16476591488339</v>
      </c>
      <c r="M67" s="28">
        <f>IF('[1]CY+1 Estimates'!C56="","",'[1]CY+1 Estimates'!C56)</f>
        <v>15</v>
      </c>
      <c r="N67" s="29">
        <f>IF('[1]CY+1 Estimates'!D56="","",'[1]CY+1 Estimates'!D56)</f>
        <v>306.09221712245994</v>
      </c>
      <c r="O67" s="29">
        <f>IF('[1]CY+1 Estimates'!E56="","",'[1]CY+1 Estimates'!E56)</f>
        <v>245.05105909429017</v>
      </c>
      <c r="P67" s="31">
        <f>IF('[1]CY+1 Estimates'!F56="","",'[1]CY+1 Estimates'!F56)</f>
        <v>6.0937225441539601E-2</v>
      </c>
      <c r="Q67" s="20">
        <f>IF('[1]CY+2 Estimates'!B56="","",'[1]CY+2 Estimates'!B56)</f>
        <v>279.88196052373337</v>
      </c>
      <c r="R67" s="28">
        <f>IF('[1]CY+2 Estimates'!C56="","",'[1]CY+2 Estimates'!C56)</f>
        <v>15</v>
      </c>
      <c r="S67" s="29">
        <f>IF('[1]CY+2 Estimates'!D56="","",'[1]CY+2 Estimates'!D56)</f>
        <v>313.14605603170702</v>
      </c>
      <c r="T67" s="29">
        <f>IF('[1]CY+2 Estimates'!E56="","",'[1]CY+2 Estimates'!E56)</f>
        <v>247.57865342405228</v>
      </c>
      <c r="U67" s="31">
        <f>IF('[1]CY+2 Estimates'!F56="","",'[1]CY+2 Estimates'!F56)</f>
        <v>6.9695910099737288E-2</v>
      </c>
      <c r="V67" s="20">
        <f>IF('[1]CY+3 Estimates'!B56="","",'[1]CY+3 Estimates'!B56)</f>
        <v>281.1170959710725</v>
      </c>
      <c r="W67" s="28">
        <f>IF('[1]CY+3 Estimates'!C56="","",'[1]CY+3 Estimates'!C56)</f>
        <v>12</v>
      </c>
      <c r="X67" s="29">
        <f>IF('[1]CY+3 Estimates'!D56="","",'[1]CY+3 Estimates'!D56)</f>
        <v>323.20766206993653</v>
      </c>
      <c r="Y67" s="29">
        <f>IF('[1]CY+3 Estimates'!E56="","",'[1]CY+3 Estimates'!E56)</f>
        <v>248.53053880000004</v>
      </c>
      <c r="Z67" s="31">
        <f>IF('[1]CY+3 Estimates'!F56="","",'[1]CY+3 Estimates'!F56)</f>
        <v>8.7525772067631055E-2</v>
      </c>
      <c r="AA67" s="20">
        <f>IF('[1]CY+4 Estimates'!B56="","",'[1]CY+4 Estimates'!B56)</f>
        <v>285.96533825788163</v>
      </c>
      <c r="AB67" s="28">
        <f>IF('[1]CY+4 Estimates'!C56="","",'[1]CY+4 Estimates'!C56)</f>
        <v>10</v>
      </c>
      <c r="AC67" s="29">
        <f>IF('[1]CY+4 Estimates'!D56="","",'[1]CY+4 Estimates'!D56)</f>
        <v>333.78575304261642</v>
      </c>
      <c r="AD67" s="29">
        <f>IF('[1]CY+4 Estimates'!E56="","",'[1]CY+4 Estimates'!E56)</f>
        <v>248.53053880000004</v>
      </c>
      <c r="AE67" s="31">
        <f>IF('[1]CY+4 Estimates'!F56="","",'[1]CY+4 Estimates'!F56)</f>
        <v>0.10305405357493144</v>
      </c>
      <c r="AF67" s="31">
        <f>(AA67/'[1]FY Cockpit'!C56)^(1/5)-1</f>
        <v>2.0869167717600945E-3</v>
      </c>
      <c r="AG67" s="56" t="s">
        <v>33</v>
      </c>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row>
    <row r="68" spans="1:85" s="26" customFormat="1" ht="15">
      <c r="A68" s="19" t="str">
        <f>IF('[1]Configurated Planning view'!B57="","",'[1]Configurated Planning view'!B57)</f>
        <v>T-Systems</v>
      </c>
      <c r="B68" s="20">
        <f>IF(HLOOKUP(B$13,'[1]Overview Qs'!$B$2:$U$106,'[1]Overview vs Planung Ys'!$AH57,0)="","",(HLOOKUP(B$13,'[1]Overview Qs'!B$2:U$106,'[1]Overview vs Planung Ys'!$AH57,0)))</f>
        <v>166.26334164807568</v>
      </c>
      <c r="C68" s="21">
        <f>IF(HLOOKUP(C$1,'[1]Overview Qs'!$B$1:$U$106,'[1]Overview vs Planung Ys'!$AH57+1,0)="","",(HLOOKUP(C$1,'[1]Overview Qs'!B$1:U$106,'[1]Overview vs Planung Ys'!$AH57+1,0)))</f>
        <v>17</v>
      </c>
      <c r="D68" s="22">
        <f>IF(HLOOKUP(D$1,'[1]Overview Qs'!$B$1:$U$106,'[1]Overview vs Planung Ys'!$AH57+1,0)="","",(HLOOKUP(D$1,'[1]Overview Qs'!B$1:U$106,'[1]Overview vs Planung Ys'!$AH57+1,0)))</f>
        <v>205</v>
      </c>
      <c r="E68" s="22">
        <f>IF(HLOOKUP(E$1,'[1]Overview Qs'!$B$1:$U$106,'[1]Overview vs Planung Ys'!$AH57+1,0)="","",(HLOOKUP(E$1,'[1]Overview Qs'!B$1:U$106,'[1]Overview vs Planung Ys'!$AH57+1,0)))</f>
        <v>140.53139999999999</v>
      </c>
      <c r="F68" s="23">
        <f>IF(HLOOKUP(F$1,'[1]Overview Qs'!$B$1:$U$106,'[1]Overview vs Planung Ys'!$AH57+1,0)="","",(HLOOKUP(F$1,'[1]Overview Qs'!B$1:U$106,'[1]Overview vs Planung Ys'!$AH57+1,0)))</f>
        <v>0.10820508843867901</v>
      </c>
      <c r="G68" s="20">
        <f>IF('[1]CY Estimates'!B57="","",'[1]CY Estimates'!B57)</f>
        <v>802.11816610195501</v>
      </c>
      <c r="H68" s="21">
        <f>IF('[1]CY Estimates'!C57="","",'[1]CY Estimates'!C57)</f>
        <v>17</v>
      </c>
      <c r="I68" s="22">
        <f>IF('[1]CY Estimates'!D57="","",'[1]CY Estimates'!D57)</f>
        <v>857.322</v>
      </c>
      <c r="J68" s="22">
        <f>IF('[1]CY Estimates'!E57="","",'[1]CY Estimates'!E57)</f>
        <v>738.6062897179155</v>
      </c>
      <c r="K68" s="24">
        <f>IF('[1]CY Estimates'!F57="","",'[1]CY Estimates'!F57)</f>
        <v>4.4132976406518712E-2</v>
      </c>
      <c r="L68" s="20">
        <f>IF('[1]CY+1 Estimates'!B57="","",'[1]CY+1 Estimates'!B57)</f>
        <v>808.83975276304284</v>
      </c>
      <c r="M68" s="21">
        <f>IF('[1]CY+1 Estimates'!C57="","",'[1]CY+1 Estimates'!C57)</f>
        <v>17</v>
      </c>
      <c r="N68" s="22">
        <f>IF('[1]CY+1 Estimates'!D57="","",'[1]CY+1 Estimates'!D57)</f>
        <v>870.18182999999999</v>
      </c>
      <c r="O68" s="22">
        <f>IF('[1]CY+1 Estimates'!E57="","",'[1]CY+1 Estimates'!E57)</f>
        <v>584.46821999999997</v>
      </c>
      <c r="P68" s="24">
        <f>IF('[1]CY+1 Estimates'!F57="","",'[1]CY+1 Estimates'!F57)</f>
        <v>7.8206266968919955E-2</v>
      </c>
      <c r="Q68" s="20">
        <f>IF('[1]CY+2 Estimates'!B57="","",'[1]CY+2 Estimates'!B57)</f>
        <v>844.13791217005098</v>
      </c>
      <c r="R68" s="21">
        <f>IF('[1]CY+2 Estimates'!C57="","",'[1]CY+2 Estimates'!C57)</f>
        <v>17</v>
      </c>
      <c r="S68" s="22">
        <f>IF('[1]CY+2 Estimates'!D57="","",'[1]CY+2 Estimates'!D57)</f>
        <v>961.06349999999986</v>
      </c>
      <c r="T68" s="22">
        <f>IF('[1]CY+2 Estimates'!E57="","",'[1]CY+2 Estimates'!E57)</f>
        <v>729.58177499999999</v>
      </c>
      <c r="U68" s="24">
        <f>IF('[1]CY+2 Estimates'!F57="","",'[1]CY+2 Estimates'!F57)</f>
        <v>6.6460342758150368E-2</v>
      </c>
      <c r="V68" s="20">
        <f>IF('[1]CY+3 Estimates'!B57="","",'[1]CY+3 Estimates'!B57)</f>
        <v>888.98575401681205</v>
      </c>
      <c r="W68" s="21">
        <f>IF('[1]CY+3 Estimates'!C57="","",'[1]CY+3 Estimates'!C57)</f>
        <v>14</v>
      </c>
      <c r="X68" s="22">
        <f>IF('[1]CY+3 Estimates'!D57="","",'[1]CY+3 Estimates'!D57)</f>
        <v>1064.6661375295926</v>
      </c>
      <c r="Y68" s="22">
        <f>IF('[1]CY+3 Estimates'!E57="","",'[1]CY+3 Estimates'!E57)</f>
        <v>711.83232556799999</v>
      </c>
      <c r="Z68" s="24">
        <f>IF('[1]CY+3 Estimates'!F57="","",'[1]CY+3 Estimates'!F57)</f>
        <v>0.10858402165322889</v>
      </c>
      <c r="AA68" s="20">
        <f>IF('[1]CY+4 Estimates'!B57="","",'[1]CY+4 Estimates'!B57)</f>
        <v>897.00191127789583</v>
      </c>
      <c r="AB68" s="21">
        <f>IF('[1]CY+4 Estimates'!C57="","",'[1]CY+4 Estimates'!C57)</f>
        <v>10</v>
      </c>
      <c r="AC68" s="22">
        <f>IF('[1]CY+4 Estimates'!D57="","",'[1]CY+4 Estimates'!D57)</f>
        <v>1018.8183237124996</v>
      </c>
      <c r="AD68" s="22">
        <f>IF('[1]CY+4 Estimates'!E57="","",'[1]CY+4 Estimates'!E57)</f>
        <v>789.09939238611901</v>
      </c>
      <c r="AE68" s="24">
        <f>IF('[1]CY+4 Estimates'!F57="","",'[1]CY+4 Estimates'!F57)</f>
        <v>8.9161213984804463E-2</v>
      </c>
      <c r="AF68" s="24">
        <f>(AA68/'[1]FY Cockpit'!C57)^(1/5)-1</f>
        <v>2.9936576201543108E-2</v>
      </c>
      <c r="AG68" s="25" t="s">
        <v>34</v>
      </c>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row>
    <row r="69" spans="1:85" s="26" customFormat="1" ht="15">
      <c r="A69" s="19" t="str">
        <f>IF('[1]Configurated Planning view'!B58="","",'[1]Configurated Planning view'!B58)</f>
        <v>GHS</v>
      </c>
      <c r="B69" s="20">
        <f>IF(HLOOKUP(B$13,'[1]Overview Qs'!$B$2:$U$106,'[1]Overview vs Planung Ys'!$AH58,0)="","",(HLOOKUP(B$13,'[1]Overview Qs'!B$2:U$106,'[1]Overview vs Planung Ys'!$AH58,0)))</f>
        <v>-133.76230160369201</v>
      </c>
      <c r="C69" s="21">
        <f>IF(HLOOKUP(C$1,'[1]Overview Qs'!$B$1:$U$106,'[1]Overview vs Planung Ys'!$AH58+1,0)="","",(HLOOKUP(C$1,'[1]Overview Qs'!B$1:U$106,'[1]Overview vs Planung Ys'!$AH58+1,0)))</f>
        <v>17</v>
      </c>
      <c r="D69" s="22">
        <f>IF(HLOOKUP(D$1,'[1]Overview Qs'!$B$1:$U$106,'[1]Overview vs Planung Ys'!$AH58+1,0)="","",(HLOOKUP(D$1,'[1]Overview Qs'!B$1:U$106,'[1]Overview vs Planung Ys'!$AH58+1,0)))</f>
        <v>-99</v>
      </c>
      <c r="E69" s="22">
        <f>IF(HLOOKUP(E$1,'[1]Overview Qs'!$B$1:$U$106,'[1]Overview vs Planung Ys'!$AH58+1,0)="","",(HLOOKUP(E$1,'[1]Overview Qs'!B$1:U$106,'[1]Overview vs Planung Ys'!$AH58+1,0)))</f>
        <v>-163.75</v>
      </c>
      <c r="F69" s="23">
        <f>IF(HLOOKUP(F$1,'[1]Overview Qs'!$B$1:$U$106,'[1]Overview vs Planung Ys'!$AH58+1,0)="","",(HLOOKUP(F$1,'[1]Overview Qs'!B$1:U$106,'[1]Overview vs Planung Ys'!$AH58+1,0)))</f>
        <v>0.13414170232547756</v>
      </c>
      <c r="G69" s="20">
        <f>IF('[1]CY Estimates'!B58="","",'[1]CY Estimates'!B58)</f>
        <v>-642.750320595792</v>
      </c>
      <c r="H69" s="21">
        <f>IF('[1]CY Estimates'!C58="","",'[1]CY Estimates'!C58)</f>
        <v>17</v>
      </c>
      <c r="I69" s="22">
        <f>IF('[1]CY Estimates'!D58="","",'[1]CY Estimates'!D58)</f>
        <v>-455.67926</v>
      </c>
      <c r="J69" s="22">
        <f>IF('[1]CY Estimates'!E58="","",'[1]CY Estimates'!E58)</f>
        <v>-733.5</v>
      </c>
      <c r="K69" s="24">
        <f>IF('[1]CY Estimates'!F58="","",'[1]CY Estimates'!F58)</f>
        <v>0.12436574070070938</v>
      </c>
      <c r="L69" s="20">
        <f>IF('[1]CY+1 Estimates'!B58="","",'[1]CY+1 Estimates'!B58)</f>
        <v>-638.5803593272002</v>
      </c>
      <c r="M69" s="21">
        <f>IF('[1]CY+1 Estimates'!C58="","",'[1]CY+1 Estimates'!C58)</f>
        <v>17</v>
      </c>
      <c r="N69" s="22">
        <f>IF('[1]CY+1 Estimates'!D58="","",'[1]CY+1 Estimates'!D58)</f>
        <v>-415.52305999999999</v>
      </c>
      <c r="O69" s="22">
        <f>IF('[1]CY+1 Estimates'!E58="","",'[1]CY+1 Estimates'!E58)</f>
        <v>-730</v>
      </c>
      <c r="P69" s="24">
        <f>IF('[1]CY+1 Estimates'!F58="","",'[1]CY+1 Estimates'!F58)</f>
        <v>0.11467378014522563</v>
      </c>
      <c r="Q69" s="20">
        <f>IF('[1]CY+2 Estimates'!B58="","",'[1]CY+2 Estimates'!B58)</f>
        <v>-616.21283108181797</v>
      </c>
      <c r="R69" s="21">
        <f>IF('[1]CY+2 Estimates'!C58="","",'[1]CY+2 Estimates'!C58)</f>
        <v>17</v>
      </c>
      <c r="S69" s="22">
        <f>IF('[1]CY+2 Estimates'!D58="","",'[1]CY+2 Estimates'!D58)</f>
        <v>-399.34590999999995</v>
      </c>
      <c r="T69" s="22">
        <f>IF('[1]CY+2 Estimates'!E58="","",'[1]CY+2 Estimates'!E58)</f>
        <v>-730</v>
      </c>
      <c r="U69" s="24">
        <f>IF('[1]CY+2 Estimates'!F58="","",'[1]CY+2 Estimates'!F58)</f>
        <v>0.12236841443879985</v>
      </c>
      <c r="V69" s="20">
        <f>IF('[1]CY+3 Estimates'!B58="","",'[1]CY+3 Estimates'!B58)</f>
        <v>-597.53536033606622</v>
      </c>
      <c r="W69" s="21">
        <f>IF('[1]CY+3 Estimates'!C58="","",'[1]CY+3 Estimates'!C58)</f>
        <v>14</v>
      </c>
      <c r="X69" s="22">
        <f>IF('[1]CY+3 Estimates'!D58="","",'[1]CY+3 Estimates'!D58)</f>
        <v>-404.57930859999993</v>
      </c>
      <c r="Y69" s="22">
        <f>IF('[1]CY+3 Estimates'!E58="","",'[1]CY+3 Estimates'!E58)</f>
        <v>-730</v>
      </c>
      <c r="Z69" s="24">
        <f>IF('[1]CY+3 Estimates'!F58="","",'[1]CY+3 Estimates'!F58)</f>
        <v>0.14552909129100219</v>
      </c>
      <c r="AA69" s="20">
        <f>IF('[1]CY+4 Estimates'!B58="","",'[1]CY+4 Estimates'!B58)</f>
        <v>-580.6333517771393</v>
      </c>
      <c r="AB69" s="21">
        <f>IF('[1]CY+4 Estimates'!C58="","",'[1]CY+4 Estimates'!C58)</f>
        <v>10</v>
      </c>
      <c r="AC69" s="22">
        <f>IF('[1]CY+4 Estimates'!D58="","",'[1]CY+4 Estimates'!D58)</f>
        <v>-409.83476958400001</v>
      </c>
      <c r="AD69" s="22">
        <f>IF('[1]CY+4 Estimates'!E58="","",'[1]CY+4 Estimates'!E58)</f>
        <v>-730</v>
      </c>
      <c r="AE69" s="24">
        <f>IF('[1]CY+4 Estimates'!F58="","",'[1]CY+4 Estimates'!F58)</f>
        <v>0.18121432558004619</v>
      </c>
      <c r="AF69" s="24">
        <f>(AA69/'[1]FY Cockpit'!C58)^(1/5)-1</f>
        <v>-2.3814987368264151E-2</v>
      </c>
      <c r="AG69" s="25" t="s">
        <v>35</v>
      </c>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row>
    <row r="70" spans="1:85" s="26" customFormat="1" ht="15">
      <c r="A70" s="71" t="str">
        <f>IF('[1]Configurated Planning view'!B59="","",'[1]Configurated Planning view'!B59)</f>
        <v>Reconciliation</v>
      </c>
      <c r="B70" s="20">
        <f>IF(HLOOKUP(B$13,'[1]Overview Qs'!$B$2:$U$106,'[1]Overview vs Planung Ys'!$AH59,0)="","",(HLOOKUP(B$13,'[1]Overview Qs'!B$2:U$106,'[1]Overview vs Planung Ys'!$AH59,0)))</f>
        <v>-10.369209632386838</v>
      </c>
      <c r="C70" s="28">
        <f>IF(HLOOKUP(C$1,'[1]Overview Qs'!$B$1:$U$106,'[1]Overview vs Planung Ys'!$AH59+1,0)="","",(HLOOKUP(C$1,'[1]Overview Qs'!B$1:U$106,'[1]Overview vs Planung Ys'!$AH59+1,0)))</f>
        <v>8</v>
      </c>
      <c r="D70" s="29">
        <f>IF(HLOOKUP(D$1,'[1]Overview Qs'!$B$1:$U$106,'[1]Overview vs Planung Ys'!$AH59+1,0)="","",(HLOOKUP(D$1,'[1]Overview Qs'!B$1:U$106,'[1]Overview vs Planung Ys'!$AH59+1,0)))</f>
        <v>4.5474735088646412E-13</v>
      </c>
      <c r="E70" s="29">
        <f>IF(HLOOKUP(E$1,'[1]Overview Qs'!$B$1:$U$106,'[1]Overview vs Planung Ys'!$AH59+1,0)="","",(HLOOKUP(E$1,'[1]Overview Qs'!B$1:U$106,'[1]Overview vs Planung Ys'!$AH59+1,0)))</f>
        <v>-20</v>
      </c>
      <c r="F70" s="30">
        <f>IF(HLOOKUP(F$1,'[1]Overview Qs'!$B$1:$U$106,'[1]Overview vs Planung Ys'!$AH59+1,0)="","",(HLOOKUP(F$1,'[1]Overview Qs'!B$1:U$106,'[1]Overview vs Planung Ys'!$AH59+1,0)))</f>
        <v>0.6078904764488543</v>
      </c>
      <c r="G70" s="20">
        <f>IF('[1]CY Estimates'!B59="","",'[1]CY Estimates'!B59)</f>
        <v>-37.949226291716172</v>
      </c>
      <c r="H70" s="28">
        <f>IF('[1]CY Estimates'!C59="","",'[1]CY Estimates'!C59)</f>
        <v>12</v>
      </c>
      <c r="I70" s="29">
        <f>IF('[1]CY Estimates'!D59="","",'[1]CY Estimates'!D59)</f>
        <v>0</v>
      </c>
      <c r="J70" s="29">
        <f>IF('[1]CY Estimates'!E59="","",'[1]CY Estimates'!E59)</f>
        <v>-87.827298618356309</v>
      </c>
      <c r="K70" s="31">
        <f>IF('[1]CY Estimates'!F59="","",'[1]CY Estimates'!F59)</f>
        <v>0.68517673048171301</v>
      </c>
      <c r="L70" s="20">
        <f>IF('[1]CY+1 Estimates'!B59="","",'[1]CY+1 Estimates'!B59)</f>
        <v>-47.813041329322409</v>
      </c>
      <c r="M70" s="28">
        <f>IF('[1]CY+1 Estimates'!C59="","",'[1]CY+1 Estimates'!C59)</f>
        <v>9</v>
      </c>
      <c r="N70" s="29">
        <f>IF('[1]CY+1 Estimates'!D59="","",'[1]CY+1 Estimates'!D59)</f>
        <v>-30</v>
      </c>
      <c r="O70" s="29">
        <f>IF('[1]CY+1 Estimates'!E59="","",'[1]CY+1 Estimates'!E59)</f>
        <v>-90.103103412061884</v>
      </c>
      <c r="P70" s="31">
        <f>IF('[1]CY+1 Estimates'!F59="","",'[1]CY+1 Estimates'!F59)</f>
        <v>0.36558247868009419</v>
      </c>
      <c r="Q70" s="20">
        <f>IF('[1]CY+2 Estimates'!B59="","",'[1]CY+2 Estimates'!B59)</f>
        <v>-43.27426983055598</v>
      </c>
      <c r="R70" s="28">
        <f>IF('[1]CY+2 Estimates'!C59="","",'[1]CY+2 Estimates'!C59)</f>
        <v>10</v>
      </c>
      <c r="S70" s="29">
        <f>IF('[1]CY+2 Estimates'!D59="","",'[1]CY+2 Estimates'!D59)</f>
        <v>9.0949470177292824E-13</v>
      </c>
      <c r="T70" s="29">
        <f>IF('[1]CY+2 Estimates'!E59="","",'[1]CY+2 Estimates'!E59)</f>
        <v>-93.462166328553778</v>
      </c>
      <c r="U70" s="31">
        <f>IF('[1]CY+2 Estimates'!F59="","",'[1]CY+2 Estimates'!F59)</f>
        <v>0.52605172524956378</v>
      </c>
      <c r="V70" s="20">
        <f>IF('[1]CY+3 Estimates'!B59="","",'[1]CY+3 Estimates'!B59)</f>
        <v>-29.392246208509995</v>
      </c>
      <c r="W70" s="28">
        <f>IF('[1]CY+3 Estimates'!C59="","",'[1]CY+3 Estimates'!C59)</f>
        <v>10</v>
      </c>
      <c r="X70" s="29">
        <f>IF('[1]CY+3 Estimates'!D59="","",'[1]CY+3 Estimates'!D59)</f>
        <v>0</v>
      </c>
      <c r="Y70" s="29">
        <f>IF('[1]CY+3 Estimates'!E59="","",'[1]CY+3 Estimates'!E59)</f>
        <v>-96.896470971205162</v>
      </c>
      <c r="Z70" s="31">
        <f>IF('[1]CY+3 Estimates'!F59="","",'[1]CY+3 Estimates'!F59)</f>
        <v>1.0231627420722578</v>
      </c>
      <c r="AA70" s="20">
        <f>IF('[1]CY+4 Estimates'!B59="","",'[1]CY+4 Estimates'!B59)</f>
        <v>-23.842703992687621</v>
      </c>
      <c r="AB70" s="28">
        <f>IF('[1]CY+4 Estimates'!C59="","",'[1]CY+4 Estimates'!C59)</f>
        <v>7</v>
      </c>
      <c r="AC70" s="29">
        <f>IF('[1]CY+4 Estimates'!D59="","",'[1]CY+4 Estimates'!D59)</f>
        <v>0</v>
      </c>
      <c r="AD70" s="29">
        <f>IF('[1]CY+4 Estimates'!E59="","",'[1]CY+4 Estimates'!E59)</f>
        <v>-58.452382702594647</v>
      </c>
      <c r="AE70" s="31">
        <f>IF('[1]CY+4 Estimates'!F59="","",'[1]CY+4 Estimates'!F59)</f>
        <v>0.9306550216153513</v>
      </c>
      <c r="AF70" s="31">
        <f>(AA70/'[1]FY Cockpit'!C59)^(1/5)-1</f>
        <v>-0.15394506406519526</v>
      </c>
      <c r="AG70" s="72" t="s">
        <v>36</v>
      </c>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row>
    <row r="71" spans="1:85" s="26" customFormat="1" ht="15">
      <c r="A71" s="64" t="str">
        <f>IF('[1]Configurated Planning view'!B60="","",'[1]Configurated Planning view'!B60)</f>
        <v>Adj. Group EBITDA</v>
      </c>
      <c r="B71" s="65">
        <f>IF(HLOOKUP(B$13,'[1]Overview Qs'!$B$2:$U$106,'[1]Overview vs Planung Ys'!$AH60,0)="","",(HLOOKUP(B$13,'[1]Overview Qs'!B$2:U$106,'[1]Overview vs Planung Ys'!$AH60,0)))</f>
        <v>4171.5801515479197</v>
      </c>
      <c r="C71" s="66">
        <f>IF(HLOOKUP(C$1,'[1]Overview Qs'!$B$1:$U$106,'[1]Overview vs Planung Ys'!$AH60+1,0)="","",(HLOOKUP(C$1,'[1]Overview Qs'!B$1:U$106,'[1]Overview vs Planung Ys'!$AH60+1,0)))</f>
        <v>16</v>
      </c>
      <c r="D71" s="67">
        <f>IF(HLOOKUP(D$1,'[1]Overview Qs'!$B$1:$U$106,'[1]Overview vs Planung Ys'!$AH60+1,0)="","",(HLOOKUP(D$1,'[1]Overview Qs'!B$1:U$106,'[1]Overview vs Planung Ys'!$AH60+1,0)))</f>
        <v>4252.6700829712809</v>
      </c>
      <c r="E71" s="67">
        <f>IF(HLOOKUP(E$1,'[1]Overview Qs'!$B$1:$U$106,'[1]Overview vs Planung Ys'!$AH60+1,0)="","",(HLOOKUP(E$1,'[1]Overview Qs'!B$1:U$106,'[1]Overview vs Planung Ys'!$AH60+1,0)))</f>
        <v>4063.7822026730983</v>
      </c>
      <c r="F71" s="68">
        <f>IF(HLOOKUP(F$1,'[1]Overview Qs'!$B$1:$U$106,'[1]Overview vs Planung Ys'!$AH60+1,0)="","",(HLOOKUP(F$1,'[1]Overview Qs'!B$1:U$106,'[1]Overview vs Planung Ys'!$AH60+1,0)))</f>
        <v>1.0570009088320982E-2</v>
      </c>
      <c r="G71" s="65">
        <f>IF('[1]CY Estimates'!B60="","",'[1]CY Estimates'!B60)</f>
        <v>17493.565521218552</v>
      </c>
      <c r="H71" s="66">
        <f>IF('[1]CY Estimates'!C60="","",'[1]CY Estimates'!C60)</f>
        <v>17</v>
      </c>
      <c r="I71" s="67">
        <f>IF('[1]CY Estimates'!D60="","",'[1]CY Estimates'!D60)</f>
        <v>17647.1372473027</v>
      </c>
      <c r="J71" s="67">
        <f>IF('[1]CY Estimates'!E60="","",'[1]CY Estimates'!E60)</f>
        <v>17115.70143253469</v>
      </c>
      <c r="K71" s="69">
        <f>IF('[1]CY Estimates'!F60="","",'[1]CY Estimates'!F60)</f>
        <v>7.6089579960679291E-3</v>
      </c>
      <c r="L71" s="65">
        <f>IF('[1]CY+1 Estimates'!B60="","",'[1]CY+1 Estimates'!B60)</f>
        <v>18125.161857900111</v>
      </c>
      <c r="M71" s="66">
        <f>IF('[1]CY+1 Estimates'!C60="","",'[1]CY+1 Estimates'!C60)</f>
        <v>17</v>
      </c>
      <c r="N71" s="67">
        <f>IF('[1]CY+1 Estimates'!D60="","",'[1]CY+1 Estimates'!D60)</f>
        <v>18904.256659449093</v>
      </c>
      <c r="O71" s="67">
        <f>IF('[1]CY+1 Estimates'!E60="","",'[1]CY+1 Estimates'!E60)</f>
        <v>17763.123842307494</v>
      </c>
      <c r="P71" s="69">
        <f>IF('[1]CY+1 Estimates'!F60="","",'[1]CY+1 Estimates'!F60)</f>
        <v>1.7391612929015442E-2</v>
      </c>
      <c r="Q71" s="65">
        <f>IF('[1]CY+2 Estimates'!B60="","",'[1]CY+2 Estimates'!B60)</f>
        <v>18637.562811636566</v>
      </c>
      <c r="R71" s="66">
        <f>IF('[1]CY+2 Estimates'!C60="","",'[1]CY+2 Estimates'!C60)</f>
        <v>17</v>
      </c>
      <c r="S71" s="67">
        <f>IF('[1]CY+2 Estimates'!D60="","",'[1]CY+2 Estimates'!D60)</f>
        <v>19718.538148418433</v>
      </c>
      <c r="T71" s="67">
        <f>IF('[1]CY+2 Estimates'!E60="","",'[1]CY+2 Estimates'!E60)</f>
        <v>18182.890693948546</v>
      </c>
      <c r="U71" s="69">
        <f>IF('[1]CY+2 Estimates'!F60="","",'[1]CY+2 Estimates'!F60)</f>
        <v>2.2326787246978931E-2</v>
      </c>
      <c r="V71" s="65">
        <f>IF('[1]CY+3 Estimates'!B60="","",'[1]CY+3 Estimates'!B60)</f>
        <v>19048.869327351316</v>
      </c>
      <c r="W71" s="66">
        <f>IF('[1]CY+3 Estimates'!C60="","",'[1]CY+3 Estimates'!C60)</f>
        <v>14</v>
      </c>
      <c r="X71" s="67">
        <f>IF('[1]CY+3 Estimates'!D60="","",'[1]CY+3 Estimates'!D60)</f>
        <v>20027.615984385728</v>
      </c>
      <c r="Y71" s="67">
        <f>IF('[1]CY+3 Estimates'!E60="","",'[1]CY+3 Estimates'!E60)</f>
        <v>18383.910437054081</v>
      </c>
      <c r="Z71" s="69">
        <f>IF('[1]CY+3 Estimates'!F60="","",'[1]CY+3 Estimates'!F60)</f>
        <v>2.4895621724180871E-2</v>
      </c>
      <c r="AA71" s="65">
        <f>IF('[1]CY+4 Estimates'!B60="","",'[1]CY+4 Estimates'!B60)</f>
        <v>19454.218670273673</v>
      </c>
      <c r="AB71" s="66">
        <f>IF('[1]CY+4 Estimates'!C60="","",'[1]CY+4 Estimates'!C60)</f>
        <v>10</v>
      </c>
      <c r="AC71" s="67">
        <f>IF('[1]CY+4 Estimates'!D60="","",'[1]CY+4 Estimates'!D60)</f>
        <v>20715.747391615721</v>
      </c>
      <c r="AD71" s="67">
        <f>IF('[1]CY+4 Estimates'!E60="","",'[1]CY+4 Estimates'!E60)</f>
        <v>17955.297624159448</v>
      </c>
      <c r="AE71" s="69">
        <f>IF('[1]CY+4 Estimates'!F60="","",'[1]CY+4 Estimates'!F60)</f>
        <v>3.7826730993978777E-2</v>
      </c>
      <c r="AF71" s="69">
        <f>(AA71/'[1]FY Cockpit'!C60)^(1/5)-1</f>
        <v>2.2287819299626532E-2</v>
      </c>
      <c r="AG71" s="70" t="s">
        <v>43</v>
      </c>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row>
    <row r="72" spans="1:85" s="26" customFormat="1" ht="15">
      <c r="A72" s="71" t="str">
        <f>IF('[1]Configurated Planning view'!B61="","",'[1]Configurated Planning view'!B61)</f>
        <v/>
      </c>
      <c r="B72" s="20" t="str">
        <f>IF(HLOOKUP(B$13,'[1]Overview Qs'!$B$2:$U$106,'[1]Overview vs Planung Ys'!$AH61,0)="","",(HLOOKUP(B$13,'[1]Overview Qs'!B$2:U$106,'[1]Overview vs Planung Ys'!$AH61,0)))</f>
        <v/>
      </c>
      <c r="C72" s="28" t="str">
        <f>IF(HLOOKUP(C$1,'[1]Overview Qs'!$B$1:$U$106,'[1]Overview vs Planung Ys'!$AH61+1,0)="","",(HLOOKUP(C$1,'[1]Overview Qs'!B$1:U$106,'[1]Overview vs Planung Ys'!$AH61+1,0)))</f>
        <v/>
      </c>
      <c r="D72" s="29" t="str">
        <f>IF(HLOOKUP(D$1,'[1]Overview Qs'!$B$1:$U$106,'[1]Overview vs Planung Ys'!$AH61+1,0)="","",(HLOOKUP(D$1,'[1]Overview Qs'!B$1:U$106,'[1]Overview vs Planung Ys'!$AH61+1,0)))</f>
        <v/>
      </c>
      <c r="E72" s="29" t="str">
        <f>IF(HLOOKUP(E$1,'[1]Overview Qs'!$B$1:$U$106,'[1]Overview vs Planung Ys'!$AH61+1,0)="","",(HLOOKUP(E$1,'[1]Overview Qs'!B$1:U$106,'[1]Overview vs Planung Ys'!$AH61+1,0)))</f>
        <v/>
      </c>
      <c r="F72" s="30" t="str">
        <f>IF(HLOOKUP(F$1,'[1]Overview Qs'!$B$1:$U$106,'[1]Overview vs Planung Ys'!$AH61+1,0)="","",(HLOOKUP(F$1,'[1]Overview Qs'!B$1:U$106,'[1]Overview vs Planung Ys'!$AH61+1,0)))</f>
        <v/>
      </c>
      <c r="G72" s="20"/>
      <c r="H72" s="28"/>
      <c r="I72" s="29"/>
      <c r="J72" s="29"/>
      <c r="K72" s="31"/>
      <c r="L72" s="20"/>
      <c r="M72" s="28"/>
      <c r="N72" s="29"/>
      <c r="O72" s="29"/>
      <c r="P72" s="31"/>
      <c r="Q72" s="20"/>
      <c r="R72" s="28"/>
      <c r="S72" s="29"/>
      <c r="T72" s="29"/>
      <c r="U72" s="31"/>
      <c r="V72" s="20"/>
      <c r="W72" s="28"/>
      <c r="X72" s="29"/>
      <c r="Y72" s="29"/>
      <c r="Z72" s="31"/>
      <c r="AA72" s="20"/>
      <c r="AB72" s="28"/>
      <c r="AC72" s="29"/>
      <c r="AD72" s="29"/>
      <c r="AE72" s="31"/>
      <c r="AF72" s="31"/>
      <c r="AG72" s="72" t="s">
        <v>38</v>
      </c>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row>
    <row r="73" spans="1:85" s="26" customFormat="1" ht="15">
      <c r="A73" s="73" t="str">
        <f>IF('[1]Configurated Planning view'!B62="","",'[1]Configurated Planning view'!B62)</f>
        <v>Adj. EBITDA-Margin</v>
      </c>
      <c r="B73" s="20" t="str">
        <f>IF(HLOOKUP(B$13,'[1]Overview Qs'!$B$2:$U$106,'[1]Overview vs Planung Ys'!$AH62,0)="","",(HLOOKUP(B$13,'[1]Overview Qs'!B$2:U$106,'[1]Overview vs Planung Ys'!$AH62,0)))</f>
        <v/>
      </c>
      <c r="C73" s="28" t="str">
        <f>IF(HLOOKUP(C$1,'[1]Overview Qs'!$B$1:$U$106,'[1]Overview vs Planung Ys'!$AH62+1,0)="","",(HLOOKUP(C$1,'[1]Overview Qs'!B$1:U$106,'[1]Overview vs Planung Ys'!$AH62+1,0)))</f>
        <v/>
      </c>
      <c r="D73" s="29" t="str">
        <f>IF(HLOOKUP(D$1,'[1]Overview Qs'!$B$1:$U$106,'[1]Overview vs Planung Ys'!$AH62+1,0)="","",(HLOOKUP(D$1,'[1]Overview Qs'!B$1:U$106,'[1]Overview vs Planung Ys'!$AH62+1,0)))</f>
        <v/>
      </c>
      <c r="E73" s="29" t="str">
        <f>IF(HLOOKUP(E$1,'[1]Overview Qs'!$B$1:$U$106,'[1]Overview vs Planung Ys'!$AH62+1,0)="","",(HLOOKUP(E$1,'[1]Overview Qs'!B$1:U$106,'[1]Overview vs Planung Ys'!$AH62+1,0)))</f>
        <v/>
      </c>
      <c r="F73" s="30" t="str">
        <f>IF(HLOOKUP(F$1,'[1]Overview Qs'!$B$1:$U$106,'[1]Overview vs Planung Ys'!$AH62+1,0)="","",(HLOOKUP(F$1,'[1]Overview Qs'!B$1:U$106,'[1]Overview vs Planung Ys'!$AH62+1,0)))</f>
        <v/>
      </c>
      <c r="G73" s="20"/>
      <c r="H73" s="28"/>
      <c r="I73" s="29"/>
      <c r="J73" s="29"/>
      <c r="K73" s="31"/>
      <c r="L73" s="20"/>
      <c r="M73" s="28"/>
      <c r="N73" s="29"/>
      <c r="O73" s="29"/>
      <c r="P73" s="31"/>
      <c r="Q73" s="20"/>
      <c r="R73" s="28"/>
      <c r="S73" s="29"/>
      <c r="T73" s="29"/>
      <c r="U73" s="31"/>
      <c r="V73" s="20"/>
      <c r="W73" s="28"/>
      <c r="X73" s="29"/>
      <c r="Y73" s="29"/>
      <c r="Z73" s="31"/>
      <c r="AA73" s="20"/>
      <c r="AB73" s="28"/>
      <c r="AC73" s="29"/>
      <c r="AD73" s="29"/>
      <c r="AE73" s="31"/>
      <c r="AF73" s="31"/>
      <c r="AG73" s="74" t="s">
        <v>44</v>
      </c>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row>
    <row r="74" spans="1:85" s="26" customFormat="1" ht="15">
      <c r="A74" s="19" t="str">
        <f>IF('[1]Configurated Planning view'!B63="","",'[1]Configurated Planning view'!B63)</f>
        <v>DE</v>
      </c>
      <c r="B74" s="75">
        <f>IF(HLOOKUP(B$13,'[1]Overview Qs'!$B$2:$U$106,'[1]Overview vs Planung Ys'!$AH63,0)="","",(HLOOKUP(B$13,'[1]Overview Qs'!B$2:U$106,'[1]Overview vs Planung Ys'!$AH63,0)))</f>
        <v>0.4030999225150142</v>
      </c>
      <c r="C74" s="21">
        <f>IF(HLOOKUP(C$1,'[1]Overview Qs'!$B$1:$U$106,'[1]Overview vs Planung Ys'!$AH63+1,0)="","",(HLOOKUP(C$1,'[1]Overview Qs'!B$1:U$106,'[1]Overview vs Planung Ys'!$AH63+1,0)))</f>
        <v>16</v>
      </c>
      <c r="D74" s="76">
        <f>IF(HLOOKUP(D$1,'[1]Overview Qs'!$B$1:$U$106,'[1]Overview vs Planung Ys'!$AH63+1,0)="","",(HLOOKUP(D$1,'[1]Overview Qs'!B$1:U$106,'[1]Overview vs Planung Ys'!$AH63+1,0)))</f>
        <v>0.40999999999999992</v>
      </c>
      <c r="E74" s="76">
        <f>IF(HLOOKUP(E$1,'[1]Overview Qs'!$B$1:$U$106,'[1]Overview vs Planung Ys'!$AH63+1,0)="","",(HLOOKUP(E$1,'[1]Overview Qs'!B$1:U$106,'[1]Overview vs Planung Ys'!$AH63+1,0)))</f>
        <v>0.39981924103567384</v>
      </c>
      <c r="F74" s="23">
        <f>IF(HLOOKUP(F$1,'[1]Overview Qs'!$B$1:$U$106,'[1]Overview vs Planung Ys'!$AH63+1,0)="","",(HLOOKUP(F$1,'[1]Overview Qs'!B$1:U$106,'[1]Overview vs Planung Ys'!$AH63+1,0)))</f>
        <v>6.905781862065842E-3</v>
      </c>
      <c r="G74" s="75">
        <f>IF('[1]CY Estimates'!B63="","",'[1]CY Estimates'!B63)</f>
        <v>0.39634740727096546</v>
      </c>
      <c r="H74" s="21">
        <f>IF('[1]CY Estimates'!C63="","",'[1]CY Estimates'!C63)</f>
        <v>16</v>
      </c>
      <c r="I74" s="76">
        <f>IF('[1]CY Estimates'!D63="","",'[1]CY Estimates'!D63)</f>
        <v>0.40100000000000002</v>
      </c>
      <c r="J74" s="76">
        <f>IF('[1]CY Estimates'!E63="","",'[1]CY Estimates'!E63)</f>
        <v>0.39100000000000001</v>
      </c>
      <c r="K74" s="23">
        <f>IF('[1]CY Estimates'!F63="","",'[1]CY Estimates'!F63)</f>
        <v>8.2477544546488563E-3</v>
      </c>
      <c r="L74" s="75">
        <f>IF('[1]CY+1 Estimates'!B63="","",'[1]CY+1 Estimates'!B63)</f>
        <v>0.39699162251468184</v>
      </c>
      <c r="M74" s="21">
        <f>IF('[1]CY+1 Estimates'!C63="","",'[1]CY+1 Estimates'!C63)</f>
        <v>16</v>
      </c>
      <c r="N74" s="76">
        <f>IF('[1]CY+1 Estimates'!D63="","",'[1]CY+1 Estimates'!D63)</f>
        <v>0.40775923992905899</v>
      </c>
      <c r="O74" s="76">
        <f>IF('[1]CY+1 Estimates'!E63="","",'[1]CY+1 Estimates'!E63)</f>
        <v>0.38933617460208148</v>
      </c>
      <c r="P74" s="23">
        <f>IF('[1]CY+1 Estimates'!F63="","",'[1]CY+1 Estimates'!F63)</f>
        <v>1.3596253730657185E-2</v>
      </c>
      <c r="Q74" s="75">
        <f>IF('[1]CY+2 Estimates'!B63="","",'[1]CY+2 Estimates'!B63)</f>
        <v>0.39913527816844224</v>
      </c>
      <c r="R74" s="21">
        <f>IF('[1]CY+2 Estimates'!C63="","",'[1]CY+2 Estimates'!C63)</f>
        <v>16</v>
      </c>
      <c r="S74" s="76">
        <f>IF('[1]CY+2 Estimates'!D63="","",'[1]CY+2 Estimates'!D63)</f>
        <v>0.42232191126758595</v>
      </c>
      <c r="T74" s="76">
        <f>IF('[1]CY+2 Estimates'!E63="","",'[1]CY+2 Estimates'!E63)</f>
        <v>0.38750000000000001</v>
      </c>
      <c r="U74" s="23">
        <f>IF('[1]CY+2 Estimates'!F63="","",'[1]CY+2 Estimates'!F63)</f>
        <v>2.0384072994169181E-2</v>
      </c>
      <c r="V74" s="75">
        <f>IF('[1]CY+3 Estimates'!B63="","",'[1]CY+3 Estimates'!B63)</f>
        <v>0.39864524049102906</v>
      </c>
      <c r="W74" s="21">
        <f>IF('[1]CY+3 Estimates'!C63="","",'[1]CY+3 Estimates'!C63)</f>
        <v>13</v>
      </c>
      <c r="X74" s="76">
        <f>IF('[1]CY+3 Estimates'!D63="","",'[1]CY+3 Estimates'!D63)</f>
        <v>0.40829439544543328</v>
      </c>
      <c r="Y74" s="76">
        <f>IF('[1]CY+3 Estimates'!E63="","",'[1]CY+3 Estimates'!E63)</f>
        <v>0.38500000000000001</v>
      </c>
      <c r="Z74" s="23">
        <f>IF('[1]CY+3 Estimates'!F63="","",'[1]CY+3 Estimates'!F63)</f>
        <v>1.7723057382910568E-2</v>
      </c>
      <c r="AA74" s="75">
        <f>IF('[1]CY+4 Estimates'!B63="","",'[1]CY+4 Estimates'!B63)</f>
        <v>0.39931972270853194</v>
      </c>
      <c r="AB74" s="21">
        <f>IF('[1]CY+4 Estimates'!C63="","",'[1]CY+4 Estimates'!C63)</f>
        <v>9</v>
      </c>
      <c r="AC74" s="76">
        <f>IF('[1]CY+4 Estimates'!D63="","",'[1]CY+4 Estimates'!D63)</f>
        <v>0.40727461529362313</v>
      </c>
      <c r="AD74" s="76">
        <f>IF('[1]CY+4 Estimates'!E63="","",'[1]CY+4 Estimates'!E63)</f>
        <v>0.38250000000000001</v>
      </c>
      <c r="AE74" s="23">
        <f>IF('[1]CY+4 Estimates'!F63="","",'[1]CY+4 Estimates'!F63)</f>
        <v>1.8364210407840611E-2</v>
      </c>
      <c r="AF74" s="24">
        <f>(AA74/'[1]FY Cockpit'!C63)^(1/5)-1</f>
        <v>1.1659042128198127E-3</v>
      </c>
      <c r="AG74" s="25" t="s">
        <v>6</v>
      </c>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row>
    <row r="75" spans="1:85" s="26" customFormat="1" ht="15">
      <c r="A75" s="19" t="str">
        <f>IF('[1]Configurated Planning view'!B64="","",'[1]Configurated Planning view'!B64)</f>
        <v>USA</v>
      </c>
      <c r="B75" s="75">
        <f>IF(HLOOKUP(B$13,'[1]Overview Qs'!$B$2:$U$106,'[1]Overview vs Planung Ys'!$AH64,0)="","",(HLOOKUP(B$13,'[1]Overview Qs'!B$2:U$106,'[1]Overview vs Planung Ys'!$AH64,0)))</f>
        <v>0.17790432456975191</v>
      </c>
      <c r="C75" s="21">
        <f>IF(HLOOKUP(C$1,'[1]Overview Qs'!$B$1:$U$106,'[1]Overview vs Planung Ys'!$AH64+1,0)="","",(HLOOKUP(C$1,'[1]Overview Qs'!B$1:U$106,'[1]Overview vs Planung Ys'!$AH64+1,0)))</f>
        <v>15</v>
      </c>
      <c r="D75" s="76">
        <f>IF(HLOOKUP(D$1,'[1]Overview Qs'!$B$1:$U$106,'[1]Overview vs Planung Ys'!$AH64+1,0)="","",(HLOOKUP(D$1,'[1]Overview Qs'!B$1:U$106,'[1]Overview vs Planung Ys'!$AH64+1,0)))</f>
        <v>0.19372233458384999</v>
      </c>
      <c r="E75" s="76">
        <f>IF(HLOOKUP(E$1,'[1]Overview Qs'!$B$1:$U$106,'[1]Overview vs Planung Ys'!$AH64+1,0)="","",(HLOOKUP(E$1,'[1]Overview Qs'!B$1:U$106,'[1]Overview vs Planung Ys'!$AH64+1,0)))</f>
        <v>0.14996263979454022</v>
      </c>
      <c r="F75" s="23">
        <f>IF(HLOOKUP(F$1,'[1]Overview Qs'!$B$1:$U$106,'[1]Overview vs Planung Ys'!$AH64+1,0)="","",(HLOOKUP(F$1,'[1]Overview Qs'!B$1:U$106,'[1]Overview vs Planung Ys'!$AH64+1,0)))</f>
        <v>6.8616952185792682E-2</v>
      </c>
      <c r="G75" s="75">
        <f>IF('[1]CY Estimates'!B64="","",'[1]CY Estimates'!B64)</f>
        <v>0.20739334281524985</v>
      </c>
      <c r="H75" s="21">
        <f>IF('[1]CY Estimates'!C64="","",'[1]CY Estimates'!C64)</f>
        <v>16</v>
      </c>
      <c r="I75" s="76">
        <f>IF('[1]CY Estimates'!D64="","",'[1]CY Estimates'!D64)</f>
        <v>0.22490484751665638</v>
      </c>
      <c r="J75" s="76">
        <f>IF('[1]CY Estimates'!E64="","",'[1]CY Estimates'!E64)</f>
        <v>0.19485216774865213</v>
      </c>
      <c r="K75" s="23">
        <f>IF('[1]CY Estimates'!F64="","",'[1]CY Estimates'!F64)</f>
        <v>4.1781473302065601E-2</v>
      </c>
      <c r="L75" s="75">
        <f>IF('[1]CY+1 Estimates'!B64="","",'[1]CY+1 Estimates'!B64)</f>
        <v>0.23125558023420836</v>
      </c>
      <c r="M75" s="21">
        <f>IF('[1]CY+1 Estimates'!C64="","",'[1]CY+1 Estimates'!C64)</f>
        <v>16</v>
      </c>
      <c r="N75" s="76">
        <f>IF('[1]CY+1 Estimates'!D64="","",'[1]CY+1 Estimates'!D64)</f>
        <v>0.27500000000000002</v>
      </c>
      <c r="O75" s="76">
        <f>IF('[1]CY+1 Estimates'!E64="","",'[1]CY+1 Estimates'!E64)</f>
        <v>0.20656499219186758</v>
      </c>
      <c r="P75" s="23">
        <f>IF('[1]CY+1 Estimates'!F64="","",'[1]CY+1 Estimates'!F64)</f>
        <v>7.4557672348862944E-2</v>
      </c>
      <c r="Q75" s="75">
        <f>IF('[1]CY+2 Estimates'!B64="","",'[1]CY+2 Estimates'!B64)</f>
        <v>0.24521840168241926</v>
      </c>
      <c r="R75" s="21">
        <f>IF('[1]CY+2 Estimates'!C64="","",'[1]CY+2 Estimates'!C64)</f>
        <v>15</v>
      </c>
      <c r="S75" s="76">
        <f>IF('[1]CY+2 Estimates'!D64="","",'[1]CY+2 Estimates'!D64)</f>
        <v>0.28526894174209205</v>
      </c>
      <c r="T75" s="76">
        <f>IF('[1]CY+2 Estimates'!E64="","",'[1]CY+2 Estimates'!E64)</f>
        <v>0.20999999999999996</v>
      </c>
      <c r="U75" s="23">
        <f>IF('[1]CY+2 Estimates'!F64="","",'[1]CY+2 Estimates'!F64)</f>
        <v>9.0689039552334122E-2</v>
      </c>
      <c r="V75" s="75">
        <f>IF('[1]CY+3 Estimates'!B64="","",'[1]CY+3 Estimates'!B64)</f>
        <v>0.2556968521903985</v>
      </c>
      <c r="W75" s="21">
        <f>IF('[1]CY+3 Estimates'!C64="","",'[1]CY+3 Estimates'!C64)</f>
        <v>12</v>
      </c>
      <c r="X75" s="76">
        <f>IF('[1]CY+3 Estimates'!D64="","",'[1]CY+3 Estimates'!D64)</f>
        <v>0.30523449462116897</v>
      </c>
      <c r="Y75" s="76">
        <f>IF('[1]CY+3 Estimates'!E64="","",'[1]CY+3 Estimates'!E64)</f>
        <v>0.22399999999999998</v>
      </c>
      <c r="Z75" s="23">
        <f>IF('[1]CY+3 Estimates'!F64="","",'[1]CY+3 Estimates'!F64)</f>
        <v>9.4470782629793151E-2</v>
      </c>
      <c r="AA75" s="75">
        <f>IF('[1]CY+4 Estimates'!B64="","",'[1]CY+4 Estimates'!B64)</f>
        <v>0.26462229278611593</v>
      </c>
      <c r="AB75" s="21">
        <f>IF('[1]CY+4 Estimates'!C64="","",'[1]CY+4 Estimates'!C64)</f>
        <v>8</v>
      </c>
      <c r="AC75" s="76">
        <f>IF('[1]CY+4 Estimates'!D64="","",'[1]CY+4 Estimates'!D64)</f>
        <v>0.30592738105957196</v>
      </c>
      <c r="AD75" s="76">
        <f>IF('[1]CY+4 Estimates'!E64="","",'[1]CY+4 Estimates'!E64)</f>
        <v>0.2331759283487537</v>
      </c>
      <c r="AE75" s="23">
        <f>IF('[1]CY+4 Estimates'!F64="","",'[1]CY+4 Estimates'!F64)</f>
        <v>9.1806310373138897E-2</v>
      </c>
      <c r="AF75" s="24">
        <f>(AA75/'[1]FY Cockpit'!C64)^(1/5)-1</f>
        <v>4.8552632906462501E-2</v>
      </c>
      <c r="AG75" s="25" t="s">
        <v>40</v>
      </c>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row>
    <row r="76" spans="1:85" s="26" customFormat="1" ht="15">
      <c r="A76" s="19" t="str">
        <f>IF('[1]Configurated Planning view'!B65="","",'[1]Configurated Planning view'!B65)</f>
        <v>EU</v>
      </c>
      <c r="B76" s="75">
        <f>IF(HLOOKUP(B$13,'[1]Overview Qs'!$B$2:$U$106,'[1]Overview vs Planung Ys'!$AH65,0)="","",(HLOOKUP(B$13,'[1]Overview Qs'!B$2:U$106,'[1]Overview vs Planung Ys'!$AH65,0)))</f>
        <v>0.32753867749096488</v>
      </c>
      <c r="C76" s="21">
        <f>IF(HLOOKUP(C$1,'[1]Overview Qs'!$B$1:$U$106,'[1]Overview vs Planung Ys'!$AH65+1,0)="","",(HLOOKUP(C$1,'[1]Overview Qs'!B$1:U$106,'[1]Overview vs Planung Ys'!$AH65+1,0)))</f>
        <v>15</v>
      </c>
      <c r="D76" s="76">
        <f>IF(HLOOKUP(D$1,'[1]Overview Qs'!$B$1:$U$106,'[1]Overview vs Planung Ys'!$AH65+1,0)="","",(HLOOKUP(D$1,'[1]Overview Qs'!B$1:U$106,'[1]Overview vs Planung Ys'!$AH65+1,0)))</f>
        <v>0.33724878888296217</v>
      </c>
      <c r="E76" s="76">
        <f>IF(HLOOKUP(E$1,'[1]Overview Qs'!$B$1:$U$106,'[1]Overview vs Planung Ys'!$AH65+1,0)="","",(HLOOKUP(E$1,'[1]Overview Qs'!B$1:U$106,'[1]Overview vs Planung Ys'!$AH65+1,0)))</f>
        <v>0.31416873955362384</v>
      </c>
      <c r="F76" s="23">
        <f>IF(HLOOKUP(F$1,'[1]Overview Qs'!$B$1:$U$106,'[1]Overview vs Planung Ys'!$AH65+1,0)="","",(HLOOKUP(F$1,'[1]Overview Qs'!B$1:U$106,'[1]Overview vs Planung Ys'!$AH65+1,0)))</f>
        <v>1.8104396041524456E-2</v>
      </c>
      <c r="G76" s="75">
        <f>IF('[1]CY Estimates'!B65="","",'[1]CY Estimates'!B65)</f>
        <v>0.3290928456818582</v>
      </c>
      <c r="H76" s="21">
        <f>IF('[1]CY Estimates'!C65="","",'[1]CY Estimates'!C65)</f>
        <v>15</v>
      </c>
      <c r="I76" s="76">
        <f>IF('[1]CY Estimates'!D65="","",'[1]CY Estimates'!D65)</f>
        <v>0.33750114293340971</v>
      </c>
      <c r="J76" s="76">
        <f>IF('[1]CY Estimates'!E65="","",'[1]CY Estimates'!E65)</f>
        <v>0.31776733918573336</v>
      </c>
      <c r="K76" s="23">
        <f>IF('[1]CY Estimates'!F65="","",'[1]CY Estimates'!F65)</f>
        <v>1.5398868126921211E-2</v>
      </c>
      <c r="L76" s="75">
        <f>IF('[1]CY+1 Estimates'!B65="","",'[1]CY+1 Estimates'!B65)</f>
        <v>0.32777279370357781</v>
      </c>
      <c r="M76" s="21">
        <f>IF('[1]CY+1 Estimates'!C65="","",'[1]CY+1 Estimates'!C65)</f>
        <v>15</v>
      </c>
      <c r="N76" s="76">
        <f>IF('[1]CY+1 Estimates'!D65="","",'[1]CY+1 Estimates'!D65)</f>
        <v>0.33626192434120672</v>
      </c>
      <c r="O76" s="76">
        <f>IF('[1]CY+1 Estimates'!E65="","",'[1]CY+1 Estimates'!E65)</f>
        <v>0.3104720028944129</v>
      </c>
      <c r="P76" s="23">
        <f>IF('[1]CY+1 Estimates'!F65="","",'[1]CY+1 Estimates'!F65)</f>
        <v>2.3233604500510957E-2</v>
      </c>
      <c r="Q76" s="75">
        <f>IF('[1]CY+2 Estimates'!B65="","",'[1]CY+2 Estimates'!B65)</f>
        <v>0.32715022978457309</v>
      </c>
      <c r="R76" s="21">
        <f>IF('[1]CY+2 Estimates'!C65="","",'[1]CY+2 Estimates'!C65)</f>
        <v>15</v>
      </c>
      <c r="S76" s="76">
        <f>IF('[1]CY+2 Estimates'!D65="","",'[1]CY+2 Estimates'!D65)</f>
        <v>0.33949423296312475</v>
      </c>
      <c r="T76" s="76">
        <f>IF('[1]CY+2 Estimates'!E65="","",'[1]CY+2 Estimates'!E65)</f>
        <v>0.30731100154173452</v>
      </c>
      <c r="U76" s="23">
        <f>IF('[1]CY+2 Estimates'!F65="","",'[1]CY+2 Estimates'!F65)</f>
        <v>2.8877068115670351E-2</v>
      </c>
      <c r="V76" s="75">
        <f>IF('[1]CY+3 Estimates'!B65="","",'[1]CY+3 Estimates'!B65)</f>
        <v>0.32663593032021815</v>
      </c>
      <c r="W76" s="21">
        <f>IF('[1]CY+3 Estimates'!C65="","",'[1]CY+3 Estimates'!C65)</f>
        <v>12</v>
      </c>
      <c r="X76" s="76">
        <f>IF('[1]CY+3 Estimates'!D65="","",'[1]CY+3 Estimates'!D65)</f>
        <v>0.33910758488007953</v>
      </c>
      <c r="Y76" s="76">
        <f>IF('[1]CY+3 Estimates'!E65="","",'[1]CY+3 Estimates'!E65)</f>
        <v>0.30501111220842081</v>
      </c>
      <c r="Z76" s="23">
        <f>IF('[1]CY+3 Estimates'!F65="","",'[1]CY+3 Estimates'!F65)</f>
        <v>3.1092429272030212E-2</v>
      </c>
      <c r="AA76" s="75">
        <f>IF('[1]CY+4 Estimates'!B65="","",'[1]CY+4 Estimates'!B65)</f>
        <v>0.32910186523997498</v>
      </c>
      <c r="AB76" s="21">
        <f>IF('[1]CY+4 Estimates'!C65="","",'[1]CY+4 Estimates'!C65)</f>
        <v>8</v>
      </c>
      <c r="AC76" s="76">
        <f>IF('[1]CY+4 Estimates'!D65="","",'[1]CY+4 Estimates'!D65)</f>
        <v>0.34042738995771554</v>
      </c>
      <c r="AD76" s="76">
        <f>IF('[1]CY+4 Estimates'!E65="","",'[1]CY+4 Estimates'!E65)</f>
        <v>0.3055266197224723</v>
      </c>
      <c r="AE76" s="23">
        <f>IF('[1]CY+4 Estimates'!F65="","",'[1]CY+4 Estimates'!F65)</f>
        <v>3.2260289364867932E-2</v>
      </c>
      <c r="AF76" s="24">
        <f>(AA76/'[1]FY Cockpit'!C65)^(1/5)-1</f>
        <v>-1.7639279053424106E-3</v>
      </c>
      <c r="AG76" s="25" t="s">
        <v>24</v>
      </c>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row>
    <row r="77" spans="1:85" s="26" customFormat="1" ht="15">
      <c r="A77" s="53" t="str">
        <f>IF('[1]Configurated Planning view'!B66="","",'[1]Configurated Planning view'!B66)</f>
        <v>Netherland</v>
      </c>
      <c r="B77" s="75">
        <f>IF(HLOOKUP(B$13,'[1]Overview Qs'!$B$2:$U$106,'[1]Overview vs Planung Ys'!$AH66,0)="","",(HLOOKUP(B$13,'[1]Overview Qs'!B$2:U$106,'[1]Overview vs Planung Ys'!$AH66,0)))</f>
        <v>0.29453672673786607</v>
      </c>
      <c r="C77" s="28">
        <f>IF(HLOOKUP(C$1,'[1]Overview Qs'!$B$1:$U$106,'[1]Overview vs Planung Ys'!$AH66+1,0)="","",(HLOOKUP(C$1,'[1]Overview Qs'!B$1:U$106,'[1]Overview vs Planung Ys'!$AH66+1,0)))</f>
        <v>13</v>
      </c>
      <c r="D77" s="77">
        <f>IF(HLOOKUP(D$1,'[1]Overview Qs'!$B$1:$U$106,'[1]Overview vs Planung Ys'!$AH66+1,0)="","",(HLOOKUP(D$1,'[1]Overview Qs'!B$1:U$106,'[1]Overview vs Planung Ys'!$AH66+1,0)))</f>
        <v>0.32</v>
      </c>
      <c r="E77" s="77">
        <f>IF(HLOOKUP(E$1,'[1]Overview Qs'!$B$1:$U$106,'[1]Overview vs Planung Ys'!$AH66+1,0)="","",(HLOOKUP(E$1,'[1]Overview Qs'!B$1:U$106,'[1]Overview vs Planung Ys'!$AH66+1,0)))</f>
        <v>0.27329282858181436</v>
      </c>
      <c r="F77" s="30">
        <f>IF(HLOOKUP(F$1,'[1]Overview Qs'!$B$1:$U$106,'[1]Overview vs Planung Ys'!$AH66+1,0)="","",(HLOOKUP(F$1,'[1]Overview Qs'!B$1:U$106,'[1]Overview vs Planung Ys'!$AH66+1,0)))</f>
        <v>5.4212349549624596E-2</v>
      </c>
      <c r="G77" s="75">
        <f>IF('[1]CY Estimates'!B66="","",'[1]CY Estimates'!B66)</f>
        <v>0.29869602617374791</v>
      </c>
      <c r="H77" s="28">
        <f>IF('[1]CY Estimates'!C66="","",'[1]CY Estimates'!C66)</f>
        <v>16</v>
      </c>
      <c r="I77" s="77">
        <f>IF('[1]CY Estimates'!D66="","",'[1]CY Estimates'!D66)</f>
        <v>0.32247912427922931</v>
      </c>
      <c r="J77" s="77">
        <f>IF('[1]CY Estimates'!E66="","",'[1]CY Estimates'!E66)</f>
        <v>0.28000000000000003</v>
      </c>
      <c r="K77" s="30">
        <f>IF('[1]CY Estimates'!F66="","",'[1]CY Estimates'!F66)</f>
        <v>4.2093140386506897E-2</v>
      </c>
      <c r="L77" s="75">
        <f>IF('[1]CY+1 Estimates'!B66="","",'[1]CY+1 Estimates'!B66)</f>
        <v>0.29073566232430398</v>
      </c>
      <c r="M77" s="28">
        <f>IF('[1]CY+1 Estimates'!C66="","",'[1]CY+1 Estimates'!C66)</f>
        <v>16</v>
      </c>
      <c r="N77" s="77">
        <f>IF('[1]CY+1 Estimates'!D66="","",'[1]CY+1 Estimates'!D66)</f>
        <v>0.31</v>
      </c>
      <c r="O77" s="77">
        <f>IF('[1]CY+1 Estimates'!E66="","",'[1]CY+1 Estimates'!E66)</f>
        <v>0.26276235060145375</v>
      </c>
      <c r="P77" s="30">
        <f>IF('[1]CY+1 Estimates'!F66="","",'[1]CY+1 Estimates'!F66)</f>
        <v>4.650444164286574E-2</v>
      </c>
      <c r="Q77" s="75">
        <f>IF('[1]CY+2 Estimates'!B66="","",'[1]CY+2 Estimates'!B66)</f>
        <v>0.29087493973926737</v>
      </c>
      <c r="R77" s="28">
        <f>IF('[1]CY+2 Estimates'!C66="","",'[1]CY+2 Estimates'!C66)</f>
        <v>16</v>
      </c>
      <c r="S77" s="77">
        <f>IF('[1]CY+2 Estimates'!D66="","",'[1]CY+2 Estimates'!D66)</f>
        <v>0.31026706740702981</v>
      </c>
      <c r="T77" s="77">
        <f>IF('[1]CY+2 Estimates'!E66="","",'[1]CY+2 Estimates'!E66)</f>
        <v>0.26390286727227358</v>
      </c>
      <c r="U77" s="30">
        <f>IF('[1]CY+2 Estimates'!F66="","",'[1]CY+2 Estimates'!F66)</f>
        <v>5.0240609708669143E-2</v>
      </c>
      <c r="V77" s="75">
        <f>IF('[1]CY+3 Estimates'!B66="","",'[1]CY+3 Estimates'!B66)</f>
        <v>0.28813711552824095</v>
      </c>
      <c r="W77" s="28">
        <f>IF('[1]CY+3 Estimates'!C66="","",'[1]CY+3 Estimates'!C66)</f>
        <v>13</v>
      </c>
      <c r="X77" s="77">
        <f>IF('[1]CY+3 Estimates'!D66="","",'[1]CY+3 Estimates'!D66)</f>
        <v>0.31</v>
      </c>
      <c r="Y77" s="77">
        <f>IF('[1]CY+3 Estimates'!E66="","",'[1]CY+3 Estimates'!E66)</f>
        <v>0.26</v>
      </c>
      <c r="Z77" s="30">
        <f>IF('[1]CY+3 Estimates'!F66="","",'[1]CY+3 Estimates'!F66)</f>
        <v>5.1641890546037489E-2</v>
      </c>
      <c r="AA77" s="75">
        <f>IF('[1]CY+4 Estimates'!B66="","",'[1]CY+4 Estimates'!B66)</f>
        <v>0.29116477160772508</v>
      </c>
      <c r="AB77" s="28">
        <f>IF('[1]CY+4 Estimates'!C66="","",'[1]CY+4 Estimates'!C66)</f>
        <v>10</v>
      </c>
      <c r="AC77" s="77">
        <f>IF('[1]CY+4 Estimates'!D66="","",'[1]CY+4 Estimates'!D66)</f>
        <v>0.31</v>
      </c>
      <c r="AD77" s="77">
        <f>IF('[1]CY+4 Estimates'!E66="","",'[1]CY+4 Estimates'!E66)</f>
        <v>0.26</v>
      </c>
      <c r="AE77" s="30">
        <f>IF('[1]CY+4 Estimates'!F66="","",'[1]CY+4 Estimates'!F66)</f>
        <v>5.6399617781390431E-2</v>
      </c>
      <c r="AF77" s="31">
        <f>(AA77/'[1]FY Cockpit'!C66)^(1/5)-1</f>
        <v>-4.0403928481272944E-3</v>
      </c>
      <c r="AG77" s="54" t="s">
        <v>25</v>
      </c>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row>
    <row r="78" spans="1:85" s="26" customFormat="1" ht="15">
      <c r="A78" s="27" t="str">
        <f>IF('[1]Configurated Planning view'!B67="","",'[1]Configurated Planning view'!B67)</f>
        <v>Poland</v>
      </c>
      <c r="B78" s="75">
        <f>IF(HLOOKUP(B$13,'[1]Overview Qs'!$B$2:$U$106,'[1]Overview vs Planung Ys'!$AH67,0)="","",(HLOOKUP(B$13,'[1]Overview Qs'!B$2:U$106,'[1]Overview vs Planung Ys'!$AH67,0)))</f>
        <v>0.34518853769661273</v>
      </c>
      <c r="C78" s="28">
        <f>IF(HLOOKUP(C$1,'[1]Overview Qs'!$B$1:$U$106,'[1]Overview vs Planung Ys'!$AH67+1,0)="","",(HLOOKUP(C$1,'[1]Overview Qs'!B$1:U$106,'[1]Overview vs Planung Ys'!$AH67+1,0)))</f>
        <v>13</v>
      </c>
      <c r="D78" s="77">
        <f>IF(HLOOKUP(D$1,'[1]Overview Qs'!$B$1:$U$106,'[1]Overview vs Planung Ys'!$AH67+1,0)="","",(HLOOKUP(D$1,'[1]Overview Qs'!B$1:U$106,'[1]Overview vs Planung Ys'!$AH67+1,0)))</f>
        <v>0.40826068188774906</v>
      </c>
      <c r="E78" s="77">
        <f>IF(HLOOKUP(E$1,'[1]Overview Qs'!$B$1:$U$106,'[1]Overview vs Planung Ys'!$AH67+1,0)="","",(HLOOKUP(E$1,'[1]Overview Qs'!B$1:U$106,'[1]Overview vs Planung Ys'!$AH67+1,0)))</f>
        <v>0.13699692657079657</v>
      </c>
      <c r="F78" s="30">
        <f>IF(HLOOKUP(F$1,'[1]Overview Qs'!$B$1:$U$106,'[1]Overview vs Planung Ys'!$AH67+1,0)="","",(HLOOKUP(F$1,'[1]Overview Qs'!B$1:U$106,'[1]Overview vs Planung Ys'!$AH67+1,0)))</f>
        <v>0.18300227588272097</v>
      </c>
      <c r="G78" s="75">
        <f>IF('[1]CY Estimates'!B67="","",'[1]CY Estimates'!B67)</f>
        <v>0.37011363287183097</v>
      </c>
      <c r="H78" s="28">
        <f>IF('[1]CY Estimates'!C67="","",'[1]CY Estimates'!C67)</f>
        <v>16</v>
      </c>
      <c r="I78" s="77">
        <f>IF('[1]CY Estimates'!D67="","",'[1]CY Estimates'!D67)</f>
        <v>0.40826068188774906</v>
      </c>
      <c r="J78" s="77">
        <f>IF('[1]CY Estimates'!E67="","",'[1]CY Estimates'!E67)</f>
        <v>0.34873744714273286</v>
      </c>
      <c r="K78" s="30">
        <f>IF('[1]CY Estimates'!F67="","",'[1]CY Estimates'!F67)</f>
        <v>4.1210765158404189E-2</v>
      </c>
      <c r="L78" s="75">
        <f>IF('[1]CY+1 Estimates'!B67="","",'[1]CY+1 Estimates'!B67)</f>
        <v>0.36690735841331235</v>
      </c>
      <c r="M78" s="28">
        <f>IF('[1]CY+1 Estimates'!C67="","",'[1]CY+1 Estimates'!C67)</f>
        <v>16</v>
      </c>
      <c r="N78" s="77">
        <f>IF('[1]CY+1 Estimates'!D67="","",'[1]CY+1 Estimates'!D67)</f>
        <v>0.4085110923457172</v>
      </c>
      <c r="O78" s="77">
        <f>IF('[1]CY+1 Estimates'!E67="","",'[1]CY+1 Estimates'!E67)</f>
        <v>0.32</v>
      </c>
      <c r="P78" s="30">
        <f>IF('[1]CY+1 Estimates'!F67="","",'[1]CY+1 Estimates'!F67)</f>
        <v>4.8028197893090166E-2</v>
      </c>
      <c r="Q78" s="75">
        <f>IF('[1]CY+2 Estimates'!B67="","",'[1]CY+2 Estimates'!B67)</f>
        <v>0.36555375929090067</v>
      </c>
      <c r="R78" s="28">
        <f>IF('[1]CY+2 Estimates'!C67="","",'[1]CY+2 Estimates'!C67)</f>
        <v>16</v>
      </c>
      <c r="S78" s="77">
        <f>IF('[1]CY+2 Estimates'!D67="","",'[1]CY+2 Estimates'!D67)</f>
        <v>0.40847509863552323</v>
      </c>
      <c r="T78" s="77">
        <f>IF('[1]CY+2 Estimates'!E67="","",'[1]CY+2 Estimates'!E67)</f>
        <v>0.315</v>
      </c>
      <c r="U78" s="30">
        <f>IF('[1]CY+2 Estimates'!F67="","",'[1]CY+2 Estimates'!F67)</f>
        <v>5.1596911387170007E-2</v>
      </c>
      <c r="V78" s="75">
        <f>IF('[1]CY+3 Estimates'!B67="","",'[1]CY+3 Estimates'!B67)</f>
        <v>0.36056267203104747</v>
      </c>
      <c r="W78" s="28">
        <f>IF('[1]CY+3 Estimates'!C67="","",'[1]CY+3 Estimates'!C67)</f>
        <v>13</v>
      </c>
      <c r="X78" s="77">
        <f>IF('[1]CY+3 Estimates'!D67="","",'[1]CY+3 Estimates'!D67)</f>
        <v>0.40846125143333872</v>
      </c>
      <c r="Y78" s="77">
        <f>IF('[1]CY+3 Estimates'!E67="","",'[1]CY+3 Estimates'!E67)</f>
        <v>0.31</v>
      </c>
      <c r="Z78" s="30">
        <f>IF('[1]CY+3 Estimates'!F67="","",'[1]CY+3 Estimates'!F67)</f>
        <v>6.1512562088874893E-2</v>
      </c>
      <c r="AA78" s="75">
        <f>IF('[1]CY+4 Estimates'!B67="","",'[1]CY+4 Estimates'!B67)</f>
        <v>0.35990120957762545</v>
      </c>
      <c r="AB78" s="28">
        <f>IF('[1]CY+4 Estimates'!C67="","",'[1]CY+4 Estimates'!C67)</f>
        <v>10</v>
      </c>
      <c r="AC78" s="77">
        <f>IF('[1]CY+4 Estimates'!D67="","",'[1]CY+4 Estimates'!D67)</f>
        <v>0.4084484049132846</v>
      </c>
      <c r="AD78" s="77">
        <f>IF('[1]CY+4 Estimates'!E67="","",'[1]CY+4 Estimates'!E67)</f>
        <v>0.31</v>
      </c>
      <c r="AE78" s="30">
        <f>IF('[1]CY+4 Estimates'!F67="","",'[1]CY+4 Estimates'!F67)</f>
        <v>6.8895332536759349E-2</v>
      </c>
      <c r="AF78" s="31">
        <f>(AA78/'[1]FY Cockpit'!C67)^(1/5)-1</f>
        <v>-9.8469439718109619E-3</v>
      </c>
      <c r="AG78" s="32" t="s">
        <v>26</v>
      </c>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row>
    <row r="79" spans="1:85" s="26" customFormat="1" ht="15">
      <c r="A79" s="53" t="str">
        <f>IF('[1]Configurated Planning view'!B68="","",'[1]Configurated Planning view'!B68)</f>
        <v>Czechs</v>
      </c>
      <c r="B79" s="75">
        <f>IF(HLOOKUP(B$13,'[1]Overview Qs'!$B$2:$U$106,'[1]Overview vs Planung Ys'!$AH68,0)="","",(HLOOKUP(B$13,'[1]Overview Qs'!B$2:U$106,'[1]Overview vs Planung Ys'!$AH68,0)))</f>
        <v>0.4420785389590503</v>
      </c>
      <c r="C79" s="28">
        <f>IF(HLOOKUP(C$1,'[1]Overview Qs'!$B$1:$U$106,'[1]Overview vs Planung Ys'!$AH68+1,0)="","",(HLOOKUP(C$1,'[1]Overview Qs'!B$1:U$106,'[1]Overview vs Planung Ys'!$AH68+1,0)))</f>
        <v>13</v>
      </c>
      <c r="D79" s="77">
        <f>IF(HLOOKUP(D$1,'[1]Overview Qs'!$B$1:$U$106,'[1]Overview vs Planung Ys'!$AH68+1,0)="","",(HLOOKUP(D$1,'[1]Overview Qs'!B$1:U$106,'[1]Overview vs Planung Ys'!$AH68+1,0)))</f>
        <v>0.46066678349250856</v>
      </c>
      <c r="E79" s="77">
        <f>IF(HLOOKUP(E$1,'[1]Overview Qs'!$B$1:$U$106,'[1]Overview vs Planung Ys'!$AH68+1,0)="","",(HLOOKUP(E$1,'[1]Overview Qs'!B$1:U$106,'[1]Overview vs Planung Ys'!$AH68+1,0)))</f>
        <v>0.40999999999999992</v>
      </c>
      <c r="F79" s="30">
        <f>IF(HLOOKUP(F$1,'[1]Overview Qs'!$B$1:$U$106,'[1]Overview vs Planung Ys'!$AH68+1,0)="","",(HLOOKUP(F$1,'[1]Overview Qs'!B$1:U$106,'[1]Overview vs Planung Ys'!$AH68+1,0)))</f>
        <v>3.1366953431006081E-2</v>
      </c>
      <c r="G79" s="75">
        <f>IF('[1]CY Estimates'!B68="","",'[1]CY Estimates'!B68)</f>
        <v>0.43312832675916713</v>
      </c>
      <c r="H79" s="28">
        <f>IF('[1]CY Estimates'!C68="","",'[1]CY Estimates'!C68)</f>
        <v>16</v>
      </c>
      <c r="I79" s="77">
        <f>IF('[1]CY Estimates'!D68="","",'[1]CY Estimates'!D68)</f>
        <v>0.50176057868241264</v>
      </c>
      <c r="J79" s="77">
        <f>IF('[1]CY Estimates'!E68="","",'[1]CY Estimates'!E68)</f>
        <v>0.38313067731552142</v>
      </c>
      <c r="K79" s="30">
        <f>IF('[1]CY Estimates'!F68="","",'[1]CY Estimates'!F68)</f>
        <v>5.2081135981628439E-2</v>
      </c>
      <c r="L79" s="75">
        <f>IF('[1]CY+1 Estimates'!B68="","",'[1]CY+1 Estimates'!B68)</f>
        <v>0.43258533233149765</v>
      </c>
      <c r="M79" s="28">
        <f>IF('[1]CY+1 Estimates'!C68="","",'[1]CY+1 Estimates'!C68)</f>
        <v>16</v>
      </c>
      <c r="N79" s="77">
        <f>IF('[1]CY+1 Estimates'!D68="","",'[1]CY+1 Estimates'!D68)</f>
        <v>0.47432346373790896</v>
      </c>
      <c r="O79" s="77">
        <f>IF('[1]CY+1 Estimates'!E68="","",'[1]CY+1 Estimates'!E68)</f>
        <v>0.36803667697387737</v>
      </c>
      <c r="P79" s="30">
        <f>IF('[1]CY+1 Estimates'!F68="","",'[1]CY+1 Estimates'!F68)</f>
        <v>4.8318754805276365E-2</v>
      </c>
      <c r="Q79" s="75">
        <f>IF('[1]CY+2 Estimates'!B68="","",'[1]CY+2 Estimates'!B68)</f>
        <v>0.42850908332494919</v>
      </c>
      <c r="R79" s="28">
        <f>IF('[1]CY+2 Estimates'!C68="","",'[1]CY+2 Estimates'!C68)</f>
        <v>16</v>
      </c>
      <c r="S79" s="77">
        <f>IF('[1]CY+2 Estimates'!D68="","",'[1]CY+2 Estimates'!D68)</f>
        <v>0.47448465335196505</v>
      </c>
      <c r="T79" s="77">
        <f>IF('[1]CY+2 Estimates'!E68="","",'[1]CY+2 Estimates'!E68)</f>
        <v>0.3566467495120163</v>
      </c>
      <c r="U79" s="30">
        <f>IF('[1]CY+2 Estimates'!F68="","",'[1]CY+2 Estimates'!F68)</f>
        <v>5.4702547399297183E-2</v>
      </c>
      <c r="V79" s="75">
        <f>IF('[1]CY+3 Estimates'!B68="","",'[1]CY+3 Estimates'!B68)</f>
        <v>0.43201296796767957</v>
      </c>
      <c r="W79" s="28">
        <f>IF('[1]CY+3 Estimates'!C68="","",'[1]CY+3 Estimates'!C68)</f>
        <v>13</v>
      </c>
      <c r="X79" s="77">
        <f>IF('[1]CY+3 Estimates'!D68="","",'[1]CY+3 Estimates'!D68)</f>
        <v>0.47455848886364049</v>
      </c>
      <c r="Y79" s="77">
        <f>IF('[1]CY+3 Estimates'!E68="","",'[1]CY+3 Estimates'!E68)</f>
        <v>0.41000000000000003</v>
      </c>
      <c r="Z79" s="30">
        <f>IF('[1]CY+3 Estimates'!F68="","",'[1]CY+3 Estimates'!F68)</f>
        <v>3.7461518193549877E-2</v>
      </c>
      <c r="AA79" s="75">
        <f>IF('[1]CY+4 Estimates'!B68="","",'[1]CY+4 Estimates'!B68)</f>
        <v>0.43150395981835182</v>
      </c>
      <c r="AB79" s="28">
        <f>IF('[1]CY+4 Estimates'!C68="","",'[1]CY+4 Estimates'!C68)</f>
        <v>10</v>
      </c>
      <c r="AC79" s="77">
        <f>IF('[1]CY+4 Estimates'!D68="","",'[1]CY+4 Estimates'!D68)</f>
        <v>0.47454123156328148</v>
      </c>
      <c r="AD79" s="77">
        <f>IF('[1]CY+4 Estimates'!E68="","",'[1]CY+4 Estimates'!E68)</f>
        <v>0.40500000000000003</v>
      </c>
      <c r="AE79" s="30">
        <f>IF('[1]CY+4 Estimates'!F68="","",'[1]CY+4 Estimates'!F68)</f>
        <v>4.1012248611271847E-2</v>
      </c>
      <c r="AF79" s="31">
        <f>(AA79/'[1]FY Cockpit'!C68)^(1/5)-1</f>
        <v>-2.4337692439077019E-3</v>
      </c>
      <c r="AG79" s="54" t="s">
        <v>27</v>
      </c>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row>
    <row r="80" spans="1:85" s="26" customFormat="1" ht="15">
      <c r="A80" s="27" t="str">
        <f>IF('[1]Configurated Planning view'!B69="","",'[1]Configurated Planning view'!B69)</f>
        <v>Austria</v>
      </c>
      <c r="B80" s="75">
        <f>IF(HLOOKUP(B$13,'[1]Overview Qs'!$B$2:$U$106,'[1]Overview vs Planung Ys'!$AH69,0)="","",(HLOOKUP(B$13,'[1]Overview Qs'!B$2:U$106,'[1]Overview vs Planung Ys'!$AH69,0)))</f>
        <v>0.24948437555113662</v>
      </c>
      <c r="C80" s="28">
        <f>IF(HLOOKUP(C$1,'[1]Overview Qs'!$B$1:$U$106,'[1]Overview vs Planung Ys'!$AH69+1,0)="","",(HLOOKUP(C$1,'[1]Overview Qs'!B$1:U$106,'[1]Overview vs Planung Ys'!$AH69+1,0)))</f>
        <v>13</v>
      </c>
      <c r="D80" s="77">
        <f>IF(HLOOKUP(D$1,'[1]Overview Qs'!$B$1:$U$106,'[1]Overview vs Planung Ys'!$AH69+1,0)="","",(HLOOKUP(D$1,'[1]Overview Qs'!B$1:U$106,'[1]Overview vs Planung Ys'!$AH69+1,0)))</f>
        <v>0.30145012315270941</v>
      </c>
      <c r="E80" s="77">
        <f>IF(HLOOKUP(E$1,'[1]Overview Qs'!$B$1:$U$106,'[1]Overview vs Planung Ys'!$AH69+1,0)="","",(HLOOKUP(E$1,'[1]Overview Qs'!B$1:U$106,'[1]Overview vs Planung Ys'!$AH69+1,0)))</f>
        <v>0.18102592588037475</v>
      </c>
      <c r="F80" s="30">
        <f>IF(HLOOKUP(F$1,'[1]Overview Qs'!$B$1:$U$106,'[1]Overview vs Planung Ys'!$AH69+1,0)="","",(HLOOKUP(F$1,'[1]Overview Qs'!B$1:U$106,'[1]Overview vs Planung Ys'!$AH69+1,0)))</f>
        <v>0.12799316286197063</v>
      </c>
      <c r="G80" s="75">
        <f>IF('[1]CY Estimates'!B69="","",'[1]CY Estimates'!B69)</f>
        <v>0.2523518714039098</v>
      </c>
      <c r="H80" s="28">
        <f>IF('[1]CY Estimates'!C69="","",'[1]CY Estimates'!C69)</f>
        <v>15</v>
      </c>
      <c r="I80" s="77">
        <f>IF('[1]CY Estimates'!D69="","",'[1]CY Estimates'!D69)</f>
        <v>0.26500000000000001</v>
      </c>
      <c r="J80" s="77">
        <f>IF('[1]CY Estimates'!E69="","",'[1]CY Estimates'!E69)</f>
        <v>0.2</v>
      </c>
      <c r="K80" s="30">
        <f>IF('[1]CY Estimates'!F69="","",'[1]CY Estimates'!F69)</f>
        <v>7.4200356705271697E-2</v>
      </c>
      <c r="L80" s="75">
        <f>IF('[1]CY+1 Estimates'!B69="","",'[1]CY+1 Estimates'!B69)</f>
        <v>0.24634772046300277</v>
      </c>
      <c r="M80" s="28">
        <f>IF('[1]CY+1 Estimates'!C69="","",'[1]CY+1 Estimates'!C69)</f>
        <v>16</v>
      </c>
      <c r="N80" s="77">
        <f>IF('[1]CY+1 Estimates'!D69="","",'[1]CY+1 Estimates'!D69)</f>
        <v>0.27</v>
      </c>
      <c r="O80" s="77">
        <f>IF('[1]CY+1 Estimates'!E69="","",'[1]CY+1 Estimates'!E69)</f>
        <v>0.199964264865123</v>
      </c>
      <c r="P80" s="30">
        <f>IF('[1]CY+1 Estimates'!F69="","",'[1]CY+1 Estimates'!F69)</f>
        <v>8.93076461688488E-2</v>
      </c>
      <c r="Q80" s="75">
        <f>IF('[1]CY+2 Estimates'!B69="","",'[1]CY+2 Estimates'!B69)</f>
        <v>0.24936759638035152</v>
      </c>
      <c r="R80" s="28">
        <f>IF('[1]CY+2 Estimates'!C69="","",'[1]CY+2 Estimates'!C69)</f>
        <v>16</v>
      </c>
      <c r="S80" s="77">
        <f>IF('[1]CY+2 Estimates'!D69="","",'[1]CY+2 Estimates'!D69)</f>
        <v>0.28333333333333333</v>
      </c>
      <c r="T80" s="77">
        <f>IF('[1]CY+2 Estimates'!E69="","",'[1]CY+2 Estimates'!E69)</f>
        <v>0.19996426486512295</v>
      </c>
      <c r="U80" s="30">
        <f>IF('[1]CY+2 Estimates'!F69="","",'[1]CY+2 Estimates'!F69)</f>
        <v>0.10601141635173904</v>
      </c>
      <c r="V80" s="75">
        <f>IF('[1]CY+3 Estimates'!B69="","",'[1]CY+3 Estimates'!B69)</f>
        <v>0.25307851278311039</v>
      </c>
      <c r="W80" s="28">
        <f>IF('[1]CY+3 Estimates'!C69="","",'[1]CY+3 Estimates'!C69)</f>
        <v>13</v>
      </c>
      <c r="X80" s="77">
        <f>IF('[1]CY+3 Estimates'!D69="","",'[1]CY+3 Estimates'!D69)</f>
        <v>0.3</v>
      </c>
      <c r="Y80" s="77">
        <f>IF('[1]CY+3 Estimates'!E69="","",'[1]CY+3 Estimates'!E69)</f>
        <v>0.19996426486512286</v>
      </c>
      <c r="Z80" s="30">
        <f>IF('[1]CY+3 Estimates'!F69="","",'[1]CY+3 Estimates'!F69)</f>
        <v>0.10473751426620952</v>
      </c>
      <c r="AA80" s="75">
        <f>IF('[1]CY+4 Estimates'!B69="","",'[1]CY+4 Estimates'!B69)</f>
        <v>0.25710934417648706</v>
      </c>
      <c r="AB80" s="28">
        <f>IF('[1]CY+4 Estimates'!C69="","",'[1]CY+4 Estimates'!C69)</f>
        <v>10</v>
      </c>
      <c r="AC80" s="77">
        <f>IF('[1]CY+4 Estimates'!D69="","",'[1]CY+4 Estimates'!D69)</f>
        <v>0.3</v>
      </c>
      <c r="AD80" s="77">
        <f>IF('[1]CY+4 Estimates'!E69="","",'[1]CY+4 Estimates'!E69)</f>
        <v>0.22591300004017317</v>
      </c>
      <c r="AE80" s="30">
        <f>IF('[1]CY+4 Estimates'!F69="","",'[1]CY+4 Estimates'!F69)</f>
        <v>8.6890291223600646E-2</v>
      </c>
      <c r="AF80" s="31">
        <f>(AA80/'[1]FY Cockpit'!C69)^(1/5)-1</f>
        <v>2.0867537028142813E-2</v>
      </c>
      <c r="AG80" s="32" t="s">
        <v>28</v>
      </c>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row>
    <row r="81" spans="1:85" s="26" customFormat="1" ht="15">
      <c r="A81" s="55" t="str">
        <f>IF('[1]Configurated Planning view'!B70="","",'[1]Configurated Planning view'!B70)</f>
        <v>Greece</v>
      </c>
      <c r="B81" s="75">
        <f>IF(HLOOKUP(B$13,'[1]Overview Qs'!$B$2:$U$106,'[1]Overview vs Planung Ys'!$AH70,0)="","",(HLOOKUP(B$13,'[1]Overview Qs'!B$2:U$106,'[1]Overview vs Planung Ys'!$AH70,0)))</f>
        <v>0.39628071690681649</v>
      </c>
      <c r="C81" s="28">
        <f>IF(HLOOKUP(C$1,'[1]Overview Qs'!$B$1:$U$106,'[1]Overview vs Planung Ys'!$AH70+1,0)="","",(HLOOKUP(C$1,'[1]Overview Qs'!B$1:U$106,'[1]Overview vs Planung Ys'!$AH70+1,0)))</f>
        <v>13</v>
      </c>
      <c r="D81" s="77">
        <f>IF(HLOOKUP(D$1,'[1]Overview Qs'!$B$1:$U$106,'[1]Overview vs Planung Ys'!$AH70+1,0)="","",(HLOOKUP(D$1,'[1]Overview Qs'!B$1:U$106,'[1]Overview vs Planung Ys'!$AH70+1,0)))</f>
        <v>0.4188712506392509</v>
      </c>
      <c r="E81" s="77">
        <f>IF(HLOOKUP(E$1,'[1]Overview Qs'!$B$1:$U$106,'[1]Overview vs Planung Ys'!$AH70+1,0)="","",(HLOOKUP(E$1,'[1]Overview Qs'!B$1:U$106,'[1]Overview vs Planung Ys'!$AH70+1,0)))</f>
        <v>0.37277183926714674</v>
      </c>
      <c r="F81" s="30">
        <f>IF(HLOOKUP(F$1,'[1]Overview Qs'!$B$1:$U$106,'[1]Overview vs Planung Ys'!$AH70+1,0)="","",(HLOOKUP(F$1,'[1]Overview Qs'!B$1:U$106,'[1]Overview vs Planung Ys'!$AH70+1,0)))</f>
        <v>2.8352013505935011E-2</v>
      </c>
      <c r="G81" s="75">
        <f>IF('[1]CY Estimates'!B70="","",'[1]CY Estimates'!B70)</f>
        <v>0.3916261408168939</v>
      </c>
      <c r="H81" s="28">
        <f>IF('[1]CY Estimates'!C70="","",'[1]CY Estimates'!C70)</f>
        <v>15</v>
      </c>
      <c r="I81" s="77">
        <f>IF('[1]CY Estimates'!D70="","",'[1]CY Estimates'!D70)</f>
        <v>0.42266590991260383</v>
      </c>
      <c r="J81" s="77">
        <f>IF('[1]CY Estimates'!E70="","",'[1]CY Estimates'!E70)</f>
        <v>0.35051293318997462</v>
      </c>
      <c r="K81" s="30">
        <f>IF('[1]CY Estimates'!F70="","",'[1]CY Estimates'!F70)</f>
        <v>3.7460701378807235E-2</v>
      </c>
      <c r="L81" s="75">
        <f>IF('[1]CY+1 Estimates'!B70="","",'[1]CY+1 Estimates'!B70)</f>
        <v>0.38803332109156607</v>
      </c>
      <c r="M81" s="28">
        <f>IF('[1]CY+1 Estimates'!C70="","",'[1]CY+1 Estimates'!C70)</f>
        <v>15</v>
      </c>
      <c r="N81" s="77">
        <f>IF('[1]CY+1 Estimates'!D70="","",'[1]CY+1 Estimates'!D70)</f>
        <v>0.41854402853250317</v>
      </c>
      <c r="O81" s="77">
        <f>IF('[1]CY+1 Estimates'!E70="","",'[1]CY+1 Estimates'!E70)</f>
        <v>0.34852363563788807</v>
      </c>
      <c r="P81" s="30">
        <f>IF('[1]CY+1 Estimates'!F70="","",'[1]CY+1 Estimates'!F70)</f>
        <v>4.4273143100502371E-2</v>
      </c>
      <c r="Q81" s="75">
        <f>IF('[1]CY+2 Estimates'!B70="","",'[1]CY+2 Estimates'!B70)</f>
        <v>0.38684633731502238</v>
      </c>
      <c r="R81" s="28">
        <f>IF('[1]CY+2 Estimates'!C70="","",'[1]CY+2 Estimates'!C70)</f>
        <v>15</v>
      </c>
      <c r="S81" s="77">
        <f>IF('[1]CY+2 Estimates'!D70="","",'[1]CY+2 Estimates'!D70)</f>
        <v>0.42038479236203297</v>
      </c>
      <c r="T81" s="77">
        <f>IF('[1]CY+2 Estimates'!E70="","",'[1]CY+2 Estimates'!E70)</f>
        <v>0.34660198242854257</v>
      </c>
      <c r="U81" s="30">
        <f>IF('[1]CY+2 Estimates'!F70="","",'[1]CY+2 Estimates'!F70)</f>
        <v>4.7903993191516565E-2</v>
      </c>
      <c r="V81" s="75">
        <f>IF('[1]CY+3 Estimates'!B70="","",'[1]CY+3 Estimates'!B70)</f>
        <v>0.3822905225571086</v>
      </c>
      <c r="W81" s="28">
        <f>IF('[1]CY+3 Estimates'!C70="","",'[1]CY+3 Estimates'!C70)</f>
        <v>12</v>
      </c>
      <c r="X81" s="77">
        <f>IF('[1]CY+3 Estimates'!D70="","",'[1]CY+3 Estimates'!D70)</f>
        <v>0.40712420837090141</v>
      </c>
      <c r="Y81" s="77">
        <f>IF('[1]CY+3 Estimates'!E70="","",'[1]CY+3 Estimates'!E70)</f>
        <v>0.34458190275026596</v>
      </c>
      <c r="Z81" s="30">
        <f>IF('[1]CY+3 Estimates'!F70="","",'[1]CY+3 Estimates'!F70)</f>
        <v>5.09118241392102E-2</v>
      </c>
      <c r="AA81" s="75">
        <f>IF('[1]CY+4 Estimates'!B70="","",'[1]CY+4 Estimates'!B70)</f>
        <v>0.3867232631343584</v>
      </c>
      <c r="AB81" s="28">
        <f>IF('[1]CY+4 Estimates'!C70="","",'[1]CY+4 Estimates'!C70)</f>
        <v>10</v>
      </c>
      <c r="AC81" s="77">
        <f>IF('[1]CY+4 Estimates'!D70="","",'[1]CY+4 Estimates'!D70)</f>
        <v>0.40657393658615038</v>
      </c>
      <c r="AD81" s="77">
        <f>IF('[1]CY+4 Estimates'!E70="","",'[1]CY+4 Estimates'!E70)</f>
        <v>0.34248061523999646</v>
      </c>
      <c r="AE81" s="30">
        <f>IF('[1]CY+4 Estimates'!F70="","",'[1]CY+4 Estimates'!F70)</f>
        <v>5.2049490756050899E-2</v>
      </c>
      <c r="AF81" s="31">
        <f>(AA81/'[1]FY Cockpit'!C70)^(1/5)-1</f>
        <v>-1.6312168837355756E-3</v>
      </c>
      <c r="AG81" s="56" t="s">
        <v>29</v>
      </c>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row>
    <row r="82" spans="1:85" s="26" customFormat="1" ht="15">
      <c r="A82" s="57" t="str">
        <f>IF('[1]Configurated Planning view'!B71="","",'[1]Configurated Planning view'!B71)</f>
        <v>Hungary</v>
      </c>
      <c r="B82" s="75">
        <f>IF(HLOOKUP(B$13,'[1]Overview Qs'!$B$2:$U$106,'[1]Overview vs Planung Ys'!$AH71,0)="","",(HLOOKUP(B$13,'[1]Overview Qs'!B$2:U$106,'[1]Overview vs Planung Ys'!$AH71,0)))</f>
        <v>0.27385011359879013</v>
      </c>
      <c r="C82" s="28">
        <f>IF(HLOOKUP(C$1,'[1]Overview Qs'!$B$1:$U$106,'[1]Overview vs Planung Ys'!$AH71+1,0)="","",(HLOOKUP(C$1,'[1]Overview Qs'!B$1:U$106,'[1]Overview vs Planung Ys'!$AH71+1,0)))</f>
        <v>13</v>
      </c>
      <c r="D82" s="77">
        <f>IF(HLOOKUP(D$1,'[1]Overview Qs'!$B$1:$U$106,'[1]Overview vs Planung Ys'!$AH71+1,0)="","",(HLOOKUP(D$1,'[1]Overview Qs'!B$1:U$106,'[1]Overview vs Planung Ys'!$AH71+1,0)))</f>
        <v>0.33542684130584272</v>
      </c>
      <c r="E82" s="77">
        <f>IF(HLOOKUP(E$1,'[1]Overview Qs'!$B$1:$U$106,'[1]Overview vs Planung Ys'!$AH71+1,0)="","",(HLOOKUP(E$1,'[1]Overview Qs'!B$1:U$106,'[1]Overview vs Planung Ys'!$AH71+1,0)))</f>
        <v>0.24</v>
      </c>
      <c r="F82" s="30">
        <f>IF(HLOOKUP(F$1,'[1]Overview Qs'!$B$1:$U$106,'[1]Overview vs Planung Ys'!$AH71+1,0)="","",(HLOOKUP(F$1,'[1]Overview Qs'!B$1:U$106,'[1]Overview vs Planung Ys'!$AH71+1,0)))</f>
        <v>9.6298443057639987E-2</v>
      </c>
      <c r="G82" s="75">
        <f>IF('[1]CY Estimates'!B71="","",'[1]CY Estimates'!B71)</f>
        <v>0.28165963703698055</v>
      </c>
      <c r="H82" s="28">
        <f>IF('[1]CY Estimates'!C71="","",'[1]CY Estimates'!C71)</f>
        <v>16</v>
      </c>
      <c r="I82" s="77">
        <f>IF('[1]CY Estimates'!D71="","",'[1]CY Estimates'!D71)</f>
        <v>0.33407184788398997</v>
      </c>
      <c r="J82" s="77">
        <f>IF('[1]CY Estimates'!E71="","",'[1]CY Estimates'!E71)</f>
        <v>0.25</v>
      </c>
      <c r="K82" s="30">
        <f>IF('[1]CY Estimates'!F71="","",'[1]CY Estimates'!F71)</f>
        <v>8.089370706579517E-2</v>
      </c>
      <c r="L82" s="75">
        <f>IF('[1]CY+1 Estimates'!B71="","",'[1]CY+1 Estimates'!B71)</f>
        <v>0.28171295728396151</v>
      </c>
      <c r="M82" s="28">
        <f>IF('[1]CY+1 Estimates'!C71="","",'[1]CY+1 Estimates'!C71)</f>
        <v>16</v>
      </c>
      <c r="N82" s="77">
        <f>IF('[1]CY+1 Estimates'!D71="","",'[1]CY+1 Estimates'!D71)</f>
        <v>0.33599208532426211</v>
      </c>
      <c r="O82" s="77">
        <f>IF('[1]CY+1 Estimates'!E71="","",'[1]CY+1 Estimates'!E71)</f>
        <v>0.24995453161548845</v>
      </c>
      <c r="P82" s="30">
        <f>IF('[1]CY+1 Estimates'!F71="","",'[1]CY+1 Estimates'!F71)</f>
        <v>8.4801069669400986E-2</v>
      </c>
      <c r="Q82" s="75">
        <f>IF('[1]CY+2 Estimates'!B71="","",'[1]CY+2 Estimates'!B71)</f>
        <v>0.2814691232777814</v>
      </c>
      <c r="R82" s="28">
        <f>IF('[1]CY+2 Estimates'!C71="","",'[1]CY+2 Estimates'!C71)</f>
        <v>16</v>
      </c>
      <c r="S82" s="77">
        <f>IF('[1]CY+2 Estimates'!D71="","",'[1]CY+2 Estimates'!D71)</f>
        <v>0.33724714247476678</v>
      </c>
      <c r="T82" s="77">
        <f>IF('[1]CY+2 Estimates'!E71="","",'[1]CY+2 Estimates'!E71)</f>
        <v>0.23523032629558538</v>
      </c>
      <c r="U82" s="30">
        <f>IF('[1]CY+2 Estimates'!F71="","",'[1]CY+2 Estimates'!F71)</f>
        <v>9.3705044853663128E-2</v>
      </c>
      <c r="V82" s="75">
        <f>IF('[1]CY+3 Estimates'!B71="","",'[1]CY+3 Estimates'!B71)</f>
        <v>0.28357552686959647</v>
      </c>
      <c r="W82" s="28">
        <f>IF('[1]CY+3 Estimates'!C71="","",'[1]CY+3 Estimates'!C71)</f>
        <v>13</v>
      </c>
      <c r="X82" s="77">
        <f>IF('[1]CY+3 Estimates'!D71="","",'[1]CY+3 Estimates'!D71)</f>
        <v>0.33786845789580866</v>
      </c>
      <c r="Y82" s="77">
        <f>IF('[1]CY+3 Estimates'!E71="","",'[1]CY+3 Estimates'!E71)</f>
        <v>0.24150018890237149</v>
      </c>
      <c r="Z82" s="30">
        <f>IF('[1]CY+3 Estimates'!F71="","",'[1]CY+3 Estimates'!F71)</f>
        <v>9.6397392900724688E-2</v>
      </c>
      <c r="AA82" s="75">
        <f>IF('[1]CY+4 Estimates'!B71="","",'[1]CY+4 Estimates'!B71)</f>
        <v>0.28378870528371908</v>
      </c>
      <c r="AB82" s="28">
        <f>IF('[1]CY+4 Estimates'!C71="","",'[1]CY+4 Estimates'!C71)</f>
        <v>10</v>
      </c>
      <c r="AC82" s="77">
        <f>IF('[1]CY+4 Estimates'!D71="","",'[1]CY+4 Estimates'!D71)</f>
        <v>0.33848362167901852</v>
      </c>
      <c r="AD82" s="77">
        <f>IF('[1]CY+4 Estimates'!E71="","",'[1]CY+4 Estimates'!E71)</f>
        <v>0.23617980225684357</v>
      </c>
      <c r="AE82" s="30">
        <f>IF('[1]CY+4 Estimates'!F71="","",'[1]CY+4 Estimates'!F71)</f>
        <v>0.10525954153117348</v>
      </c>
      <c r="AF82" s="31">
        <f>(AA82/'[1]FY Cockpit'!C71)^(1/5)-1</f>
        <v>2.5268083812293174E-3</v>
      </c>
      <c r="AG82" s="59" t="s">
        <v>30</v>
      </c>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row>
    <row r="83" spans="1:85" s="46" customFormat="1" ht="15">
      <c r="A83" s="57" t="str">
        <f>IF('[1]Configurated Planning view'!B72="","",'[1]Configurated Planning view'!B72)</f>
        <v>Slovakia</v>
      </c>
      <c r="B83" s="75">
        <f>IF(HLOOKUP(B$13,'[1]Overview Qs'!$B$2:$U$106,'[1]Overview vs Planung Ys'!$AH72,0)="","",(HLOOKUP(B$13,'[1]Overview Qs'!B$2:U$106,'[1]Overview vs Planung Ys'!$AH72,0)))</f>
        <v>0.42808355584939439</v>
      </c>
      <c r="C83" s="28">
        <f>IF(HLOOKUP(C$1,'[1]Overview Qs'!$B$1:$U$106,'[1]Overview vs Planung Ys'!$AH72+1,0)="","",(HLOOKUP(C$1,'[1]Overview Qs'!B$1:U$106,'[1]Overview vs Planung Ys'!$AH72+1,0)))</f>
        <v>13</v>
      </c>
      <c r="D83" s="77">
        <f>IF(HLOOKUP(D$1,'[1]Overview Qs'!$B$1:$U$106,'[1]Overview vs Planung Ys'!$AH72+1,0)="","",(HLOOKUP(D$1,'[1]Overview Qs'!B$1:U$106,'[1]Overview vs Planung Ys'!$AH72+1,0)))</f>
        <v>0.44000000000000006</v>
      </c>
      <c r="E83" s="77">
        <f>IF(HLOOKUP(E$1,'[1]Overview Qs'!$B$1:$U$106,'[1]Overview vs Planung Ys'!$AH72+1,0)="","",(HLOOKUP(E$1,'[1]Overview Qs'!B$1:U$106,'[1]Overview vs Planung Ys'!$AH72+1,0)))</f>
        <v>0.40832561745558349</v>
      </c>
      <c r="F83" s="30">
        <f>IF(HLOOKUP(F$1,'[1]Overview Qs'!$B$1:$U$106,'[1]Overview vs Planung Ys'!$AH72+1,0)="","",(HLOOKUP(F$1,'[1]Overview Qs'!B$1:U$106,'[1]Overview vs Planung Ys'!$AH72+1,0)))</f>
        <v>2.5195049182699089E-2</v>
      </c>
      <c r="G83" s="75">
        <f>IF('[1]CY Estimates'!B72="","",'[1]CY Estimates'!B72)</f>
        <v>0.41229484508276032</v>
      </c>
      <c r="H83" s="28">
        <f>IF('[1]CY Estimates'!C72="","",'[1]CY Estimates'!C72)</f>
        <v>16</v>
      </c>
      <c r="I83" s="77">
        <f>IF('[1]CY Estimates'!D72="","",'[1]CY Estimates'!D72)</f>
        <v>0.43712270314315121</v>
      </c>
      <c r="J83" s="77">
        <f>IF('[1]CY Estimates'!E72="","",'[1]CY Estimates'!E72)</f>
        <v>0.39000000000000007</v>
      </c>
      <c r="K83" s="30">
        <f>IF('[1]CY Estimates'!F72="","",'[1]CY Estimates'!F72)</f>
        <v>2.9568678292074747E-2</v>
      </c>
      <c r="L83" s="75">
        <f>IF('[1]CY+1 Estimates'!B72="","",'[1]CY+1 Estimates'!B72)</f>
        <v>0.40892706568548409</v>
      </c>
      <c r="M83" s="28">
        <f>IF('[1]CY+1 Estimates'!C72="","",'[1]CY+1 Estimates'!C72)</f>
        <v>16</v>
      </c>
      <c r="N83" s="77">
        <f>IF('[1]CY+1 Estimates'!D72="","",'[1]CY+1 Estimates'!D72)</f>
        <v>0.43415800517249803</v>
      </c>
      <c r="O83" s="77">
        <f>IF('[1]CY+1 Estimates'!E72="","",'[1]CY+1 Estimates'!E72)</f>
        <v>0.38700483091787435</v>
      </c>
      <c r="P83" s="30">
        <f>IF('[1]CY+1 Estimates'!F72="","",'[1]CY+1 Estimates'!F72)</f>
        <v>3.4513230454239277E-2</v>
      </c>
      <c r="Q83" s="75">
        <f>IF('[1]CY+2 Estimates'!B72="","",'[1]CY+2 Estimates'!B72)</f>
        <v>0.40603224480857864</v>
      </c>
      <c r="R83" s="28">
        <f>IF('[1]CY+2 Estimates'!C72="","",'[1]CY+2 Estimates'!C72)</f>
        <v>16</v>
      </c>
      <c r="S83" s="77">
        <f>IF('[1]CY+2 Estimates'!D72="","",'[1]CY+2 Estimates'!D72)</f>
        <v>0.43415800517249803</v>
      </c>
      <c r="T83" s="77">
        <f>IF('[1]CY+2 Estimates'!E72="","",'[1]CY+2 Estimates'!E72)</f>
        <v>0.37700483091787429</v>
      </c>
      <c r="U83" s="30">
        <f>IF('[1]CY+2 Estimates'!F72="","",'[1]CY+2 Estimates'!F72)</f>
        <v>3.984879661368379E-2</v>
      </c>
      <c r="V83" s="75">
        <f>IF('[1]CY+3 Estimates'!B72="","",'[1]CY+3 Estimates'!B72)</f>
        <v>0.40612227640668486</v>
      </c>
      <c r="W83" s="28">
        <f>IF('[1]CY+3 Estimates'!C72="","",'[1]CY+3 Estimates'!C72)</f>
        <v>13</v>
      </c>
      <c r="X83" s="77">
        <f>IF('[1]CY+3 Estimates'!D72="","",'[1]CY+3 Estimates'!D72)</f>
        <v>0.43381980710148316</v>
      </c>
      <c r="Y83" s="77">
        <f>IF('[1]CY+3 Estimates'!E72="","",'[1]CY+3 Estimates'!E72)</f>
        <v>0.38</v>
      </c>
      <c r="Z83" s="30">
        <f>IF('[1]CY+3 Estimates'!F72="","",'[1]CY+3 Estimates'!F72)</f>
        <v>3.6566379496389682E-2</v>
      </c>
      <c r="AA83" s="75">
        <f>IF('[1]CY+4 Estimates'!B72="","",'[1]CY+4 Estimates'!B72)</f>
        <v>0.40675600110273841</v>
      </c>
      <c r="AB83" s="28">
        <f>IF('[1]CY+4 Estimates'!C72="","",'[1]CY+4 Estimates'!C72)</f>
        <v>10</v>
      </c>
      <c r="AC83" s="77">
        <f>IF('[1]CY+4 Estimates'!D72="","",'[1]CY+4 Estimates'!D72)</f>
        <v>0.43348495752622096</v>
      </c>
      <c r="AD83" s="77">
        <f>IF('[1]CY+4 Estimates'!E72="","",'[1]CY+4 Estimates'!E72)</f>
        <v>0.38</v>
      </c>
      <c r="AE83" s="30">
        <f>IF('[1]CY+4 Estimates'!F72="","",'[1]CY+4 Estimates'!F72)</f>
        <v>3.8346310364070366E-2</v>
      </c>
      <c r="AF83" s="31">
        <f>(AA83/'[1]FY Cockpit'!C72)^(1/5)-1</f>
        <v>-1.2230355475684185E-4</v>
      </c>
      <c r="AG83" s="59" t="s">
        <v>31</v>
      </c>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row>
    <row r="84" spans="1:85" s="26" customFormat="1" ht="15">
      <c r="A84" s="60" t="str">
        <f>IF('[1]Configurated Planning view'!B73="","",'[1]Configurated Planning view'!B73)</f>
        <v>Croatia</v>
      </c>
      <c r="B84" s="75">
        <f>IF(HLOOKUP(B$13,'[1]Overview Qs'!$B$2:$U$106,'[1]Overview vs Planung Ys'!$AH73,0)="","",(HLOOKUP(B$13,'[1]Overview Qs'!B$2:U$106,'[1]Overview vs Planung Ys'!$AH73,0)))</f>
        <v>0.41652877072096051</v>
      </c>
      <c r="C84" s="28">
        <f>IF(HLOOKUP(C$1,'[1]Overview Qs'!$B$1:$U$106,'[1]Overview vs Planung Ys'!$AH73+1,0)="","",(HLOOKUP(C$1,'[1]Overview Qs'!B$1:U$106,'[1]Overview vs Planung Ys'!$AH73+1,0)))</f>
        <v>13</v>
      </c>
      <c r="D84" s="77">
        <f>IF(HLOOKUP(D$1,'[1]Overview Qs'!$B$1:$U$106,'[1]Overview vs Planung Ys'!$AH73+1,0)="","",(HLOOKUP(D$1,'[1]Overview Qs'!B$1:U$106,'[1]Overview vs Planung Ys'!$AH73+1,0)))</f>
        <v>0.49168234390772053</v>
      </c>
      <c r="E84" s="77">
        <f>IF(HLOOKUP(E$1,'[1]Overview Qs'!$B$1:$U$106,'[1]Overview vs Planung Ys'!$AH73+1,0)="","",(HLOOKUP(E$1,'[1]Overview Qs'!B$1:U$106,'[1]Overview vs Planung Ys'!$AH73+1,0)))</f>
        <v>0.38</v>
      </c>
      <c r="F84" s="30">
        <f>IF(HLOOKUP(F$1,'[1]Overview Qs'!$B$1:$U$106,'[1]Overview vs Planung Ys'!$AH73+1,0)="","",(HLOOKUP(F$1,'[1]Overview Qs'!B$1:U$106,'[1]Overview vs Planung Ys'!$AH73+1,0)))</f>
        <v>7.534287283393365E-2</v>
      </c>
      <c r="G84" s="75">
        <f>IF('[1]CY Estimates'!B73="","",'[1]CY Estimates'!B73)</f>
        <v>0.43468416302452589</v>
      </c>
      <c r="H84" s="28">
        <f>IF('[1]CY Estimates'!C73="","",'[1]CY Estimates'!C73)</f>
        <v>15</v>
      </c>
      <c r="I84" s="77">
        <f>IF('[1]CY Estimates'!D73="","",'[1]CY Estimates'!D73)</f>
        <v>0.44653830212700429</v>
      </c>
      <c r="J84" s="77">
        <f>IF('[1]CY Estimates'!E73="","",'[1]CY Estimates'!E73)</f>
        <v>0.41455260342110617</v>
      </c>
      <c r="K84" s="30">
        <f>IF('[1]CY Estimates'!F73="","",'[1]CY Estimates'!F73)</f>
        <v>2.4295846674835482E-2</v>
      </c>
      <c r="L84" s="75">
        <f>IF('[1]CY+1 Estimates'!B73="","",'[1]CY+1 Estimates'!B73)</f>
        <v>0.43624702877085875</v>
      </c>
      <c r="M84" s="28">
        <f>IF('[1]CY+1 Estimates'!C73="","",'[1]CY+1 Estimates'!C73)</f>
        <v>15</v>
      </c>
      <c r="N84" s="77">
        <f>IF('[1]CY+1 Estimates'!D73="","",'[1]CY+1 Estimates'!D73)</f>
        <v>0.44999999999999996</v>
      </c>
      <c r="O84" s="77">
        <f>IF('[1]CY+1 Estimates'!E73="","",'[1]CY+1 Estimates'!E73)</f>
        <v>0.40843485806450519</v>
      </c>
      <c r="P84" s="30">
        <f>IF('[1]CY+1 Estimates'!F73="","",'[1]CY+1 Estimates'!F73)</f>
        <v>2.9893310680963431E-2</v>
      </c>
      <c r="Q84" s="75">
        <f>IF('[1]CY+2 Estimates'!B73="","",'[1]CY+2 Estimates'!B73)</f>
        <v>0.4335297418072</v>
      </c>
      <c r="R84" s="28">
        <f>IF('[1]CY+2 Estimates'!C73="","",'[1]CY+2 Estimates'!C73)</f>
        <v>15</v>
      </c>
      <c r="S84" s="77">
        <f>IF('[1]CY+2 Estimates'!D73="","",'[1]CY+2 Estimates'!D73)</f>
        <v>0.44999999999999996</v>
      </c>
      <c r="T84" s="77">
        <f>IF('[1]CY+2 Estimates'!E73="","",'[1]CY+2 Estimates'!E73)</f>
        <v>0.40249591055928191</v>
      </c>
      <c r="U84" s="30">
        <f>IF('[1]CY+2 Estimates'!F73="","",'[1]CY+2 Estimates'!F73)</f>
        <v>3.4065678514359835E-2</v>
      </c>
      <c r="V84" s="75">
        <f>IF('[1]CY+3 Estimates'!B73="","",'[1]CY+3 Estimates'!B73)</f>
        <v>0.43501788832258748</v>
      </c>
      <c r="W84" s="28">
        <f>IF('[1]CY+3 Estimates'!C73="","",'[1]CY+3 Estimates'!C73)</f>
        <v>12</v>
      </c>
      <c r="X84" s="77">
        <f>IF('[1]CY+3 Estimates'!D73="","",'[1]CY+3 Estimates'!D73)</f>
        <v>0.44999999999999996</v>
      </c>
      <c r="Y84" s="77">
        <f>IF('[1]CY+3 Estimates'!E73="","",'[1]CY+3 Estimates'!E73)</f>
        <v>0.39595412326816776</v>
      </c>
      <c r="Z84" s="30">
        <f>IF('[1]CY+3 Estimates'!F73="","",'[1]CY+3 Estimates'!F73)</f>
        <v>3.2756091603689183E-2</v>
      </c>
      <c r="AA84" s="75">
        <f>IF('[1]CY+4 Estimates'!B73="","",'[1]CY+4 Estimates'!B73)</f>
        <v>0.43815447827089332</v>
      </c>
      <c r="AB84" s="28">
        <f>IF('[1]CY+4 Estimates'!C73="","",'[1]CY+4 Estimates'!C73)</f>
        <v>9</v>
      </c>
      <c r="AC84" s="77">
        <f>IF('[1]CY+4 Estimates'!D73="","",'[1]CY+4 Estimates'!D73)</f>
        <v>0.44999999999999996</v>
      </c>
      <c r="AD84" s="77">
        <f>IF('[1]CY+4 Estimates'!E73="","",'[1]CY+4 Estimates'!E73)</f>
        <v>0.41504276043634081</v>
      </c>
      <c r="AE84" s="30">
        <f>IF('[1]CY+4 Estimates'!F73="","",'[1]CY+4 Estimates'!F73)</f>
        <v>2.7123196310848845E-2</v>
      </c>
      <c r="AF84" s="31">
        <f>(AA84/'[1]FY Cockpit'!C73)^(1/5)-1</f>
        <v>1.5031526396260819E-3</v>
      </c>
      <c r="AG84" s="61" t="s">
        <v>32</v>
      </c>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row>
    <row r="85" spans="1:85" s="26" customFormat="1" ht="15">
      <c r="A85" s="55" t="str">
        <f>IF('[1]Configurated Planning view'!B74="","",'[1]Configurated Planning view'!B74)</f>
        <v>Romania</v>
      </c>
      <c r="B85" s="75">
        <f>IF(HLOOKUP(B$13,'[1]Overview Qs'!$B$2:$U$106,'[1]Overview vs Planung Ys'!$AH74,0)="","",(HLOOKUP(B$13,'[1]Overview Qs'!B$2:U$106,'[1]Overview vs Planung Ys'!$AH74,0)))</f>
        <v>0.27055171836966424</v>
      </c>
      <c r="C85" s="28">
        <f>IF(HLOOKUP(C$1,'[1]Overview Qs'!$B$1:$U$106,'[1]Overview vs Planung Ys'!$AH74+1,0)="","",(HLOOKUP(C$1,'[1]Overview Qs'!B$1:U$106,'[1]Overview vs Planung Ys'!$AH74+1,0)))</f>
        <v>13</v>
      </c>
      <c r="D85" s="77">
        <f>IF(HLOOKUP(D$1,'[1]Overview Qs'!$B$1:$U$106,'[1]Overview vs Planung Ys'!$AH74+1,0)="","",(HLOOKUP(D$1,'[1]Overview Qs'!B$1:U$106,'[1]Overview vs Planung Ys'!$AH74+1,0)))</f>
        <v>0.28164524391186385</v>
      </c>
      <c r="E85" s="77">
        <f>IF(HLOOKUP(E$1,'[1]Overview Qs'!$B$1:$U$106,'[1]Overview vs Planung Ys'!$AH74+1,0)="","",(HLOOKUP(E$1,'[1]Overview Qs'!B$1:U$106,'[1]Overview vs Planung Ys'!$AH74+1,0)))</f>
        <v>0.25683889543253507</v>
      </c>
      <c r="F85" s="30">
        <f>IF(HLOOKUP(F$1,'[1]Overview Qs'!$B$1:$U$106,'[1]Overview vs Planung Ys'!$AH74+1,0)="","",(HLOOKUP(F$1,'[1]Overview Qs'!B$1:U$106,'[1]Overview vs Planung Ys'!$AH74+1,0)))</f>
        <v>3.1589333850852934E-2</v>
      </c>
      <c r="G85" s="75">
        <f>IF('[1]CY Estimates'!B74="","",'[1]CY Estimates'!B74)</f>
        <v>0.27707287491894544</v>
      </c>
      <c r="H85" s="28">
        <f>IF('[1]CY Estimates'!C74="","",'[1]CY Estimates'!C74)</f>
        <v>15</v>
      </c>
      <c r="I85" s="77">
        <f>IF('[1]CY Estimates'!D74="","",'[1]CY Estimates'!D74)</f>
        <v>0.29317642727586468</v>
      </c>
      <c r="J85" s="77">
        <f>IF('[1]CY Estimates'!E74="","",'[1]CY Estimates'!E74)</f>
        <v>0.26658154940535866</v>
      </c>
      <c r="K85" s="30">
        <f>IF('[1]CY Estimates'!F74="","",'[1]CY Estimates'!F74)</f>
        <v>2.6910431209863694E-2</v>
      </c>
      <c r="L85" s="75">
        <f>IF('[1]CY+1 Estimates'!B74="","",'[1]CY+1 Estimates'!B74)</f>
        <v>0.27773354093035402</v>
      </c>
      <c r="M85" s="28">
        <f>IF('[1]CY+1 Estimates'!C74="","",'[1]CY+1 Estimates'!C74)</f>
        <v>15</v>
      </c>
      <c r="N85" s="77">
        <f>IF('[1]CY+1 Estimates'!D74="","",'[1]CY+1 Estimates'!D74)</f>
        <v>0.3030191452437444</v>
      </c>
      <c r="O85" s="77">
        <f>IF('[1]CY+1 Estimates'!E74="","",'[1]CY+1 Estimates'!E74)</f>
        <v>0.25347772780383204</v>
      </c>
      <c r="P85" s="30">
        <f>IF('[1]CY+1 Estimates'!F74="","",'[1]CY+1 Estimates'!F74)</f>
        <v>3.9373128070186718E-2</v>
      </c>
      <c r="Q85" s="75">
        <f>IF('[1]CY+2 Estimates'!B74="","",'[1]CY+2 Estimates'!B74)</f>
        <v>0.28068303759500851</v>
      </c>
      <c r="R85" s="28">
        <f>IF('[1]CY+2 Estimates'!C74="","",'[1]CY+2 Estimates'!C74)</f>
        <v>15</v>
      </c>
      <c r="S85" s="77">
        <f>IF('[1]CY+2 Estimates'!D74="","",'[1]CY+2 Estimates'!D74)</f>
        <v>0.31610042493606277</v>
      </c>
      <c r="T85" s="77">
        <f>IF('[1]CY+2 Estimates'!E74="","",'[1]CY+2 Estimates'!E74)</f>
        <v>0.25821809485855429</v>
      </c>
      <c r="U85" s="30">
        <f>IF('[1]CY+2 Estimates'!F74="","",'[1]CY+2 Estimates'!F74)</f>
        <v>4.8230218309392232E-2</v>
      </c>
      <c r="V85" s="75">
        <f>IF('[1]CY+3 Estimates'!B74="","",'[1]CY+3 Estimates'!B74)</f>
        <v>0.28232551911790488</v>
      </c>
      <c r="W85" s="28">
        <f>IF('[1]CY+3 Estimates'!C74="","",'[1]CY+3 Estimates'!C74)</f>
        <v>12</v>
      </c>
      <c r="X85" s="77">
        <f>IF('[1]CY+3 Estimates'!D74="","",'[1]CY+3 Estimates'!D74)</f>
        <v>0.32748274044172593</v>
      </c>
      <c r="Y85" s="77">
        <f>IF('[1]CY+3 Estimates'!E74="","",'[1]CY+3 Estimates'!E74)</f>
        <v>0.26215391662264642</v>
      </c>
      <c r="Z85" s="30">
        <f>IF('[1]CY+3 Estimates'!F74="","",'[1]CY+3 Estimates'!F74)</f>
        <v>6.0379241357023265E-2</v>
      </c>
      <c r="AA85" s="75">
        <f>IF('[1]CY+4 Estimates'!B74="","",'[1]CY+4 Estimates'!B74)</f>
        <v>0.2868472756635404</v>
      </c>
      <c r="AB85" s="28">
        <f>IF('[1]CY+4 Estimates'!C74="","",'[1]CY+4 Estimates'!C74)</f>
        <v>10</v>
      </c>
      <c r="AC85" s="77">
        <f>IF('[1]CY+4 Estimates'!D74="","",'[1]CY+4 Estimates'!D74)</f>
        <v>0.33741495640504088</v>
      </c>
      <c r="AD85" s="77">
        <f>IF('[1]CY+4 Estimates'!E74="","",'[1]CY+4 Estimates'!E74)</f>
        <v>0.2622893923519703</v>
      </c>
      <c r="AE85" s="30">
        <f>IF('[1]CY+4 Estimates'!F74="","",'[1]CY+4 Estimates'!F74)</f>
        <v>7.3731446701913103E-2</v>
      </c>
      <c r="AF85" s="31">
        <f>(AA85/'[1]FY Cockpit'!C74)^(1/5)-1</f>
        <v>6.0905027468161066E-3</v>
      </c>
      <c r="AG85" s="56" t="s">
        <v>33</v>
      </c>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row>
    <row r="86" spans="1:85" s="26" customFormat="1" ht="16.5" customHeight="1">
      <c r="A86" s="19" t="str">
        <f>IF('[1]Configurated Planning view'!B75="","",'[1]Configurated Planning view'!B75)</f>
        <v>T-Systems</v>
      </c>
      <c r="B86" s="75">
        <f>IF(HLOOKUP(B$13,'[1]Overview Qs'!$B$2:$U$106,'[1]Overview vs Planung Ys'!$AH75,0)="","",(HLOOKUP(B$13,'[1]Overview Qs'!B$2:U$106,'[1]Overview vs Planung Ys'!$AH75,0)))</f>
        <v>7.6745290982228265E-2</v>
      </c>
      <c r="C86" s="21">
        <f>IF(HLOOKUP(C$1,'[1]Overview Qs'!$B$1:$U$106,'[1]Overview vs Planung Ys'!$AH75+1,0)="","",(HLOOKUP(C$1,'[1]Overview Qs'!B$1:U$106,'[1]Overview vs Planung Ys'!$AH75+1,0)))</f>
        <v>17</v>
      </c>
      <c r="D86" s="76">
        <f>IF(HLOOKUP(D$1,'[1]Overview Qs'!$B$1:$U$106,'[1]Overview vs Planung Ys'!$AH75+1,0)="","",(HLOOKUP(D$1,'[1]Overview Qs'!B$1:U$106,'[1]Overview vs Planung Ys'!$AH75+1,0)))</f>
        <v>9.5567754041233979E-2</v>
      </c>
      <c r="E86" s="76">
        <f>IF(HLOOKUP(E$1,'[1]Overview Qs'!$B$1:$U$106,'[1]Overview vs Planung Ys'!$AH75+1,0)="","",(HLOOKUP(E$1,'[1]Overview Qs'!B$1:U$106,'[1]Overview vs Planung Ys'!$AH75+1,0)))</f>
        <v>0.06</v>
      </c>
      <c r="F86" s="23">
        <f>IF(HLOOKUP(F$1,'[1]Overview Qs'!$B$1:$U$106,'[1]Overview vs Planung Ys'!$AH75+1,0)="","",(HLOOKUP(F$1,'[1]Overview Qs'!B$1:U$106,'[1]Overview vs Planung Ys'!$AH75+1,0)))</f>
        <v>0.11707102226028328</v>
      </c>
      <c r="G86" s="75">
        <f>IF('[1]CY Estimates'!B75="","",'[1]CY Estimates'!B75)</f>
        <v>8.9872093279757592E-2</v>
      </c>
      <c r="H86" s="21">
        <f>IF('[1]CY Estimates'!C75="","",'[1]CY Estimates'!C75)</f>
        <v>17</v>
      </c>
      <c r="I86" s="76">
        <f>IF('[1]CY Estimates'!D75="","",'[1]CY Estimates'!D75)</f>
        <v>9.7258170273879313E-2</v>
      </c>
      <c r="J86" s="76">
        <f>IF('[1]CY Estimates'!E75="","",'[1]CY Estimates'!E75)</f>
        <v>8.4661196447368081E-2</v>
      </c>
      <c r="K86" s="23">
        <f>IF('[1]CY Estimates'!F75="","",'[1]CY Estimates'!F75)</f>
        <v>4.0093675608196343E-2</v>
      </c>
      <c r="L86" s="75">
        <f>IF('[1]CY+1 Estimates'!B75="","",'[1]CY+1 Estimates'!B75)</f>
        <v>9.0788711241809053E-2</v>
      </c>
      <c r="M86" s="21">
        <f>IF('[1]CY+1 Estimates'!C75="","",'[1]CY+1 Estimates'!C75)</f>
        <v>17</v>
      </c>
      <c r="N86" s="76">
        <f>IF('[1]CY+1 Estimates'!D75="","",'[1]CY+1 Estimates'!D75)</f>
        <v>0.105</v>
      </c>
      <c r="O86" s="76">
        <f>IF('[1]CY+1 Estimates'!E75="","",'[1]CY+1 Estimates'!E75)</f>
        <v>7.0000000000000007E-2</v>
      </c>
      <c r="P86" s="23">
        <f>IF('[1]CY+1 Estimates'!F75="","",'[1]CY+1 Estimates'!F75)</f>
        <v>8.2490144794899786E-2</v>
      </c>
      <c r="Q86" s="75">
        <f>IF('[1]CY+2 Estimates'!B75="","",'[1]CY+2 Estimates'!B75)</f>
        <v>9.4395507226907815E-2</v>
      </c>
      <c r="R86" s="21">
        <f>IF('[1]CY+2 Estimates'!C75="","",'[1]CY+2 Estimates'!C75)</f>
        <v>17</v>
      </c>
      <c r="S86" s="76">
        <f>IF('[1]CY+2 Estimates'!D75="","",'[1]CY+2 Estimates'!D75)</f>
        <v>0.11136246710101398</v>
      </c>
      <c r="T86" s="76">
        <f>IF('[1]CY+2 Estimates'!E75="","",'[1]CY+2 Estimates'!E75)</f>
        <v>8.4831613132168845E-2</v>
      </c>
      <c r="U86" s="23">
        <f>IF('[1]CY+2 Estimates'!F75="","",'[1]CY+2 Estimates'!F75)</f>
        <v>8.0295053605402553E-2</v>
      </c>
      <c r="V86" s="75">
        <f>IF('[1]CY+3 Estimates'!B75="","",'[1]CY+3 Estimates'!B75)</f>
        <v>9.6986306515435161E-2</v>
      </c>
      <c r="W86" s="21">
        <f>IF('[1]CY+3 Estimates'!C75="","",'[1]CY+3 Estimates'!C75)</f>
        <v>14</v>
      </c>
      <c r="X86" s="76">
        <f>IF('[1]CY+3 Estimates'!D75="","",'[1]CY+3 Estimates'!D75)</f>
        <v>0.12225233219080849</v>
      </c>
      <c r="Y86" s="76">
        <f>IF('[1]CY+3 Estimates'!E75="","",'[1]CY+3 Estimates'!E75)</f>
        <v>0.08</v>
      </c>
      <c r="Z86" s="23">
        <f>IF('[1]CY+3 Estimates'!F75="","",'[1]CY+3 Estimates'!F75)</f>
        <v>0.10649097876819125</v>
      </c>
      <c r="AA86" s="75">
        <f>IF('[1]CY+4 Estimates'!B75="","",'[1]CY+4 Estimates'!B75)</f>
        <v>9.768989127210749E-2</v>
      </c>
      <c r="AB86" s="21">
        <f>IF('[1]CY+4 Estimates'!C75="","",'[1]CY+4 Estimates'!C75)</f>
        <v>10</v>
      </c>
      <c r="AC86" s="76">
        <f>IF('[1]CY+4 Estimates'!D75="","",'[1]CY+4 Estimates'!D75)</f>
        <v>0.10856938289069139</v>
      </c>
      <c r="AD86" s="76">
        <f>IF('[1]CY+4 Estimates'!E75="","",'[1]CY+4 Estimates'!E75)</f>
        <v>8.4831613132168845E-2</v>
      </c>
      <c r="AE86" s="23">
        <f>IF('[1]CY+4 Estimates'!F75="","",'[1]CY+4 Estimates'!F75)</f>
        <v>6.7526321940471312E-2</v>
      </c>
      <c r="AF86" s="24">
        <f>(AA86/'[1]FY Cockpit'!C75)^(1/5)-1</f>
        <v>2.668259706107734E-2</v>
      </c>
      <c r="AG86" s="25" t="s">
        <v>34</v>
      </c>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row>
    <row r="87" spans="1:85" s="26" customFormat="1" ht="15">
      <c r="A87" s="78" t="str">
        <f>IF('[1]Configurated Planning view'!B76="","",'[1]Configurated Planning view'!B76)</f>
        <v>Adj. Group EBITDA-Margin</v>
      </c>
      <c r="B87" s="79">
        <f>IF(HLOOKUP(B$13,'[1]Overview Qs'!$B$2:$U$106,'[1]Overview vs Planung Ys'!$AH76,0)="","",(HLOOKUP(B$13,'[1]Overview Qs'!B$2:U$106,'[1]Overview vs Planung Ys'!$AH76,0)))</f>
        <v>0.28097716712941401</v>
      </c>
      <c r="C87" s="80">
        <f>IF(HLOOKUP(C$1,'[1]Overview Qs'!$B$1:$U$106,'[1]Overview vs Planung Ys'!$AH76+1,0)="","",(HLOOKUP(C$1,'[1]Overview Qs'!B$1:U$106,'[1]Overview vs Planung Ys'!$AH76+1,0)))</f>
        <v>16</v>
      </c>
      <c r="D87" s="81">
        <f>IF(HLOOKUP(D$1,'[1]Overview Qs'!$B$1:$U$106,'[1]Overview vs Planung Ys'!$AH76+1,0)="","",(HLOOKUP(D$1,'[1]Overview Qs'!B$1:U$106,'[1]Overview vs Planung Ys'!$AH76+1,0)))</f>
        <v>0.28503463856969707</v>
      </c>
      <c r="E87" s="81">
        <f>IF(HLOOKUP(E$1,'[1]Overview Qs'!$B$1:$U$106,'[1]Overview vs Planung Ys'!$AH76+1,0)="","",(HLOOKUP(E$1,'[1]Overview Qs'!B$1:U$106,'[1]Overview vs Planung Ys'!$AH76+1,0)))</f>
        <v>0.27297080420455</v>
      </c>
      <c r="F87" s="82">
        <f>IF(HLOOKUP(F$1,'[1]Overview Qs'!$B$1:$U$106,'[1]Overview vs Planung Ys'!$AH76+1,0)="","",(HLOOKUP(F$1,'[1]Overview Qs'!B$1:U$106,'[1]Overview vs Planung Ys'!$AH76+1,0)))</f>
        <v>1.1515459825718831E-2</v>
      </c>
      <c r="G87" s="79">
        <f>IF('[1]CY Estimates'!B76="","",'[1]CY Estimates'!B76)</f>
        <v>0.28777774680478846</v>
      </c>
      <c r="H87" s="80">
        <f>IF('[1]CY Estimates'!C76="","",'[1]CY Estimates'!C76)</f>
        <v>17</v>
      </c>
      <c r="I87" s="81">
        <f>IF('[1]CY Estimates'!D76="","",'[1]CY Estimates'!D76)</f>
        <v>0.29153451740838837</v>
      </c>
      <c r="J87" s="81">
        <f>IF('[1]CY Estimates'!E76="","",'[1]CY Estimates'!E76)</f>
        <v>0.28352270073817409</v>
      </c>
      <c r="K87" s="82">
        <f>IF('[1]CY Estimates'!F76="","",'[1]CY Estimates'!F76)</f>
        <v>7.0422122759150095E-3</v>
      </c>
      <c r="L87" s="79">
        <f>IF('[1]CY+1 Estimates'!B76="","",'[1]CY+1 Estimates'!B76)</f>
        <v>0.29436741118649051</v>
      </c>
      <c r="M87" s="80">
        <f>IF('[1]CY+1 Estimates'!C76="","",'[1]CY+1 Estimates'!C76)</f>
        <v>17</v>
      </c>
      <c r="N87" s="81">
        <f>IF('[1]CY+1 Estimates'!D76="","",'[1]CY+1 Estimates'!D76)</f>
        <v>0.30502182337099626</v>
      </c>
      <c r="O87" s="81">
        <f>IF('[1]CY+1 Estimates'!E76="","",'[1]CY+1 Estimates'!E76)</f>
        <v>0.28671376776574192</v>
      </c>
      <c r="P87" s="82">
        <f>IF('[1]CY+1 Estimates'!F76="","",'[1]CY+1 Estimates'!F76)</f>
        <v>1.8324551383997915E-2</v>
      </c>
      <c r="Q87" s="79">
        <f>IF('[1]CY+2 Estimates'!B76="","",'[1]CY+2 Estimates'!B76)</f>
        <v>0.29962481723118561</v>
      </c>
      <c r="R87" s="80">
        <f>IF('[1]CY+2 Estimates'!C76="","",'[1]CY+2 Estimates'!C76)</f>
        <v>17</v>
      </c>
      <c r="S87" s="81">
        <f>IF('[1]CY+2 Estimates'!D76="","",'[1]CY+2 Estimates'!D76)</f>
        <v>0.31728382250054266</v>
      </c>
      <c r="T87" s="81">
        <f>IF('[1]CY+2 Estimates'!E76="","",'[1]CY+2 Estimates'!E76)</f>
        <v>0.28974209056082828</v>
      </c>
      <c r="U87" s="82">
        <f>IF('[1]CY+2 Estimates'!F76="","",'[1]CY+2 Estimates'!F76)</f>
        <v>2.5842242249890558E-2</v>
      </c>
      <c r="V87" s="79">
        <f>IF('[1]CY+3 Estimates'!B76="","",'[1]CY+3 Estimates'!B76)</f>
        <v>0.30213081490015131</v>
      </c>
      <c r="W87" s="80">
        <f>IF('[1]CY+3 Estimates'!C76="","",'[1]CY+3 Estimates'!C76)</f>
        <v>14</v>
      </c>
      <c r="X87" s="81">
        <f>IF('[1]CY+3 Estimates'!D76="","",'[1]CY+3 Estimates'!D76)</f>
        <v>0.31921615908661105</v>
      </c>
      <c r="Y87" s="81">
        <f>IF('[1]CY+3 Estimates'!E76="","",'[1]CY+3 Estimates'!E76)</f>
        <v>0.29470421339946279</v>
      </c>
      <c r="Z87" s="82">
        <f>IF('[1]CY+3 Estimates'!F76="","",'[1]CY+3 Estimates'!F76)</f>
        <v>2.133492676815605E-2</v>
      </c>
      <c r="AA87" s="79">
        <f>IF('[1]CY+4 Estimates'!B76="","",'[1]CY+4 Estimates'!B76)</f>
        <v>0.30579899832667196</v>
      </c>
      <c r="AB87" s="80">
        <f>IF('[1]CY+4 Estimates'!C76="","",'[1]CY+4 Estimates'!C76)</f>
        <v>10</v>
      </c>
      <c r="AC87" s="81">
        <f>IF('[1]CY+4 Estimates'!D76="","",'[1]CY+4 Estimates'!D76)</f>
        <v>0.31780070876087713</v>
      </c>
      <c r="AD87" s="81">
        <f>IF('[1]CY+4 Estimates'!E76="","",'[1]CY+4 Estimates'!E76)</f>
        <v>0.29512213994606667</v>
      </c>
      <c r="AE87" s="82">
        <f>IF('[1]CY+4 Estimates'!F76="","",'[1]CY+4 Estimates'!F76)</f>
        <v>2.0145856487725416E-2</v>
      </c>
      <c r="AF87" s="83">
        <f>(AA87/'[1]FY Cockpit'!C76)^(1/5)-1</f>
        <v>1.1364355144952709E-2</v>
      </c>
      <c r="AG87" s="84" t="s">
        <v>45</v>
      </c>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row>
    <row r="88" spans="1:85" s="26" customFormat="1" ht="15">
      <c r="A88" s="62" t="str">
        <f>IF('[1]Configurated Planning view'!B77="","",'[1]Configurated Planning view'!B77)</f>
        <v/>
      </c>
      <c r="B88" s="20" t="str">
        <f>IF(HLOOKUP(B$13,'[1]Overview Qs'!$B$2:$U$106,'[1]Overview vs Planung Ys'!$AH77,0)="","",(HLOOKUP(B$13,'[1]Overview Qs'!B$2:U$106,'[1]Overview vs Planung Ys'!$AH77,0)))</f>
        <v/>
      </c>
      <c r="C88" s="28" t="str">
        <f>IF(HLOOKUP(C$1,'[1]Overview Qs'!$B$1:$U$106,'[1]Overview vs Planung Ys'!$AH77+1,0)="","",(HLOOKUP(C$1,'[1]Overview Qs'!B$1:U$106,'[1]Overview vs Planung Ys'!$AH77+1,0)))</f>
        <v/>
      </c>
      <c r="D88" s="29" t="str">
        <f>IF(HLOOKUP(D$1,'[1]Overview Qs'!$B$1:$U$106,'[1]Overview vs Planung Ys'!$AH77+1,0)="","",(HLOOKUP(D$1,'[1]Overview Qs'!B$1:U$106,'[1]Overview vs Planung Ys'!$AH77+1,0)))</f>
        <v/>
      </c>
      <c r="E88" s="29" t="str">
        <f>IF(HLOOKUP(E$1,'[1]Overview Qs'!$B$1:$U$106,'[1]Overview vs Planung Ys'!$AH77+1,0)="","",(HLOOKUP(E$1,'[1]Overview Qs'!B$1:U$106,'[1]Overview vs Planung Ys'!$AH77+1,0)))</f>
        <v/>
      </c>
      <c r="F88" s="30" t="str">
        <f>IF(HLOOKUP(F$1,'[1]Overview Qs'!$B$1:$U$106,'[1]Overview vs Planung Ys'!$AH77+1,0)="","",(HLOOKUP(F$1,'[1]Overview Qs'!B$1:U$106,'[1]Overview vs Planung Ys'!$AH77+1,0)))</f>
        <v/>
      </c>
      <c r="G88" s="20"/>
      <c r="H88" s="28"/>
      <c r="I88" s="29"/>
      <c r="J88" s="29"/>
      <c r="K88" s="31"/>
      <c r="L88" s="20"/>
      <c r="M88" s="28"/>
      <c r="N88" s="29"/>
      <c r="O88" s="29"/>
      <c r="P88" s="31"/>
      <c r="Q88" s="20"/>
      <c r="R88" s="28"/>
      <c r="S88" s="29"/>
      <c r="T88" s="29"/>
      <c r="U88" s="31"/>
      <c r="V88" s="20"/>
      <c r="W88" s="28"/>
      <c r="X88" s="29"/>
      <c r="Y88" s="29"/>
      <c r="Z88" s="31"/>
      <c r="AA88" s="20"/>
      <c r="AB88" s="28"/>
      <c r="AC88" s="29"/>
      <c r="AD88" s="29"/>
      <c r="AE88" s="31"/>
      <c r="AF88" s="31"/>
      <c r="AG88" s="63" t="s">
        <v>38</v>
      </c>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row>
    <row r="89" spans="1:85" s="26" customFormat="1" ht="15">
      <c r="A89" s="73" t="str">
        <f>IF('[1]Configurated Planning view'!B78="","",'[1]Configurated Planning view'!B78)</f>
        <v>Cash Capex</v>
      </c>
      <c r="B89" s="20" t="str">
        <f>IF(HLOOKUP(B$13,'[1]Overview Qs'!$B$2:$U$106,'[1]Overview vs Planung Ys'!$AH78,0)="","",(HLOOKUP(B$13,'[1]Overview Qs'!B$2:U$106,'[1]Overview vs Planung Ys'!$AH78,0)))</f>
        <v/>
      </c>
      <c r="C89" s="28" t="str">
        <f>IF(HLOOKUP(C$1,'[1]Overview Qs'!$B$1:$U$106,'[1]Overview vs Planung Ys'!$AH78+1,0)="","",(HLOOKUP(C$1,'[1]Overview Qs'!B$1:U$106,'[1]Overview vs Planung Ys'!$AH78+1,0)))</f>
        <v/>
      </c>
      <c r="D89" s="29" t="str">
        <f>IF(HLOOKUP(D$1,'[1]Overview Qs'!$B$1:$U$106,'[1]Overview vs Planung Ys'!$AH78+1,0)="","",(HLOOKUP(D$1,'[1]Overview Qs'!B$1:U$106,'[1]Overview vs Planung Ys'!$AH78+1,0)))</f>
        <v/>
      </c>
      <c r="E89" s="29" t="str">
        <f>IF(HLOOKUP(E$1,'[1]Overview Qs'!$B$1:$U$106,'[1]Overview vs Planung Ys'!$AH78+1,0)="","",(HLOOKUP(E$1,'[1]Overview Qs'!B$1:U$106,'[1]Overview vs Planung Ys'!$AH78+1,0)))</f>
        <v/>
      </c>
      <c r="F89" s="30" t="str">
        <f>IF(HLOOKUP(F$1,'[1]Overview Qs'!$B$1:$U$106,'[1]Overview vs Planung Ys'!$AH78+1,0)="","",(HLOOKUP(F$1,'[1]Overview Qs'!B$1:U$106,'[1]Overview vs Planung Ys'!$AH78+1,0)))</f>
        <v/>
      </c>
      <c r="G89" s="20"/>
      <c r="H89" s="28"/>
      <c r="I89" s="29"/>
      <c r="J89" s="29"/>
      <c r="K89" s="31"/>
      <c r="L89" s="20"/>
      <c r="M89" s="28"/>
      <c r="N89" s="29"/>
      <c r="O89" s="29"/>
      <c r="P89" s="31"/>
      <c r="Q89" s="20"/>
      <c r="R89" s="28"/>
      <c r="S89" s="29"/>
      <c r="T89" s="29"/>
      <c r="U89" s="31"/>
      <c r="V89" s="20"/>
      <c r="W89" s="28"/>
      <c r="X89" s="29"/>
      <c r="Y89" s="29"/>
      <c r="Z89" s="31"/>
      <c r="AA89" s="20"/>
      <c r="AB89" s="28"/>
      <c r="AC89" s="29"/>
      <c r="AD89" s="29"/>
      <c r="AE89" s="31"/>
      <c r="AF89" s="31"/>
      <c r="AG89" s="74" t="s">
        <v>46</v>
      </c>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row>
    <row r="90" spans="1:85" s="26" customFormat="1" ht="15">
      <c r="A90" s="71" t="str">
        <f>IF('[1]Configurated Planning view'!B79="","",'[1]Configurated Planning view'!B79)</f>
        <v>DE</v>
      </c>
      <c r="B90" s="20">
        <f>IF(HLOOKUP(B$13,'[1]Overview Qs'!$B$2:$U$106,'[1]Overview vs Planung Ys'!$AH79,0)="","",(HLOOKUP(B$13,'[1]Overview Qs'!B$2:U$106,'[1]Overview vs Planung Ys'!$AH79,0)))</f>
        <v>823.74479654002221</v>
      </c>
      <c r="C90" s="28">
        <f>IF(HLOOKUP(C$1,'[1]Overview Qs'!$B$1:$U$106,'[1]Overview vs Planung Ys'!$AH79+1,0)="","",(HLOOKUP(C$1,'[1]Overview Qs'!B$1:U$106,'[1]Overview vs Planung Ys'!$AH79+1,0)))</f>
        <v>14</v>
      </c>
      <c r="D90" s="29">
        <f>IF(HLOOKUP(D$1,'[1]Overview Qs'!$B$1:$U$106,'[1]Overview vs Planung Ys'!$AH79+1,0)="","",(HLOOKUP(D$1,'[1]Overview Qs'!B$1:U$106,'[1]Overview vs Planung Ys'!$AH79+1,0)))</f>
        <v>954.42275334999999</v>
      </c>
      <c r="E90" s="29">
        <f>IF(HLOOKUP(E$1,'[1]Overview Qs'!$B$1:$U$106,'[1]Overview vs Planung Ys'!$AH79+1,0)="","",(HLOOKUP(E$1,'[1]Overview Qs'!B$1:U$106,'[1]Overview vs Planung Ys'!$AH79+1,0)))</f>
        <v>651.29732509338021</v>
      </c>
      <c r="F90" s="30">
        <f>IF(HLOOKUP(F$1,'[1]Overview Qs'!$B$1:$U$106,'[1]Overview vs Planung Ys'!$AH79+1,0)="","",(HLOOKUP(F$1,'[1]Overview Qs'!B$1:U$106,'[1]Overview vs Planung Ys'!$AH79+1,0)))</f>
        <v>9.7805901264322245E-2</v>
      </c>
      <c r="G90" s="20">
        <f>IF('[1]CY Estimates'!B79="","",'[1]CY Estimates'!B79)</f>
        <v>3846.3868125790718</v>
      </c>
      <c r="H90" s="28">
        <f>IF('[1]CY Estimates'!C79="","",'[1]CY Estimates'!C79)</f>
        <v>17</v>
      </c>
      <c r="I90" s="29">
        <f>IF('[1]CY Estimates'!D79="","",'[1]CY Estimates'!D79)</f>
        <v>4127.0127722410616</v>
      </c>
      <c r="J90" s="29">
        <f>IF('[1]CY Estimates'!E79="","",'[1]CY Estimates'!E79)</f>
        <v>3625.9079311279397</v>
      </c>
      <c r="K90" s="31">
        <f>IF('[1]CY Estimates'!F79="","",'[1]CY Estimates'!F79)</f>
        <v>3.8676018942410684E-2</v>
      </c>
      <c r="L90" s="20">
        <f>IF('[1]CY+1 Estimates'!B79="","",'[1]CY+1 Estimates'!B79)</f>
        <v>4073.9534070401387</v>
      </c>
      <c r="M90" s="28">
        <f>IF('[1]CY+1 Estimates'!C79="","",'[1]CY+1 Estimates'!C79)</f>
        <v>17</v>
      </c>
      <c r="N90" s="29">
        <f>IF('[1]CY+1 Estimates'!D79="","",'[1]CY+1 Estimates'!D79)</f>
        <v>4367.2322363757303</v>
      </c>
      <c r="O90" s="29">
        <f>IF('[1]CY+1 Estimates'!E79="","",'[1]CY+1 Estimates'!E79)</f>
        <v>3600</v>
      </c>
      <c r="P90" s="31">
        <f>IF('[1]CY+1 Estimates'!F79="","",'[1]CY+1 Estimates'!F79)</f>
        <v>4.7278560832495008E-2</v>
      </c>
      <c r="Q90" s="20">
        <f>IF('[1]CY+2 Estimates'!B79="","",'[1]CY+2 Estimates'!B79)</f>
        <v>4144.6235093093646</v>
      </c>
      <c r="R90" s="28">
        <f>IF('[1]CY+2 Estimates'!C79="","",'[1]CY+2 Estimates'!C79)</f>
        <v>17</v>
      </c>
      <c r="S90" s="29">
        <f>IF('[1]CY+2 Estimates'!D79="","",'[1]CY+2 Estimates'!D79)</f>
        <v>4613</v>
      </c>
      <c r="T90" s="29">
        <f>IF('[1]CY+2 Estimates'!E79="","",'[1]CY+2 Estimates'!E79)</f>
        <v>3600</v>
      </c>
      <c r="U90" s="31">
        <f>IF('[1]CY+2 Estimates'!F79="","",'[1]CY+2 Estimates'!F79)</f>
        <v>5.9518917507706916E-2</v>
      </c>
      <c r="V90" s="20">
        <f>IF('[1]CY+3 Estimates'!B79="","",'[1]CY+3 Estimates'!B79)</f>
        <v>3935.3409012852048</v>
      </c>
      <c r="W90" s="28">
        <f>IF('[1]CY+3 Estimates'!C79="","",'[1]CY+3 Estimates'!C79)</f>
        <v>14</v>
      </c>
      <c r="X90" s="29">
        <f>IF('[1]CY+3 Estimates'!D79="","",'[1]CY+3 Estimates'!D79)</f>
        <v>4447.9636355616476</v>
      </c>
      <c r="Y90" s="29">
        <f>IF('[1]CY+3 Estimates'!E79="","",'[1]CY+3 Estimates'!E79)</f>
        <v>2676.7923668508656</v>
      </c>
      <c r="Z90" s="31">
        <f>IF('[1]CY+3 Estimates'!F79="","",'[1]CY+3 Estimates'!F79)</f>
        <v>0.12229465980829574</v>
      </c>
      <c r="AA90" s="20">
        <f>IF('[1]CY+4 Estimates'!B79="","",'[1]CY+4 Estimates'!B79)</f>
        <v>3692.5670778670783</v>
      </c>
      <c r="AB90" s="28">
        <f>IF('[1]CY+4 Estimates'!C79="","",'[1]CY+4 Estimates'!C79)</f>
        <v>10</v>
      </c>
      <c r="AC90" s="29">
        <f>IF('[1]CY+4 Estimates'!D79="","",'[1]CY+4 Estimates'!D79)</f>
        <v>3906.2879296104929</v>
      </c>
      <c r="AD90" s="29">
        <f>IF('[1]CY+4 Estimates'!E79="","",'[1]CY+4 Estimates'!E79)</f>
        <v>3150</v>
      </c>
      <c r="AE90" s="31">
        <f>IF('[1]CY+4 Estimates'!F79="","",'[1]CY+4 Estimates'!F79)</f>
        <v>5.8762547665407637E-2</v>
      </c>
      <c r="AF90" s="31">
        <f>(AA90/'[1]FY Cockpit'!C79)^(1/5)-1</f>
        <v>1.5989769341288262E-2</v>
      </c>
      <c r="AG90" s="72" t="s">
        <v>6</v>
      </c>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row>
    <row r="91" spans="1:85" s="26" customFormat="1" ht="15">
      <c r="A91" s="71" t="str">
        <f>IF('[1]Configurated Planning view'!B80="","",'[1]Configurated Planning view'!B80)</f>
        <v>USA</v>
      </c>
      <c r="B91" s="20">
        <f>IF(HLOOKUP(B$13,'[1]Overview Qs'!$B$2:$U$106,'[1]Overview vs Planung Ys'!$AH80,0)="","",(HLOOKUP(B$13,'[1]Overview Qs'!B$2:U$106,'[1]Overview vs Planung Ys'!$AH80,0)))</f>
        <v>807.55168704587652</v>
      </c>
      <c r="C91" s="28">
        <f>IF(HLOOKUP(C$1,'[1]Overview Qs'!$B$1:$U$106,'[1]Overview vs Planung Ys'!$AH80+1,0)="","",(HLOOKUP(C$1,'[1]Overview Qs'!B$1:U$106,'[1]Overview vs Planung Ys'!$AH80+1,0)))</f>
        <v>14</v>
      </c>
      <c r="D91" s="29">
        <f>IF(HLOOKUP(D$1,'[1]Overview Qs'!$B$1:$U$106,'[1]Overview vs Planung Ys'!$AH80+1,0)="","",(HLOOKUP(D$1,'[1]Overview Qs'!B$1:U$106,'[1]Overview vs Planung Ys'!$AH80+1,0)))</f>
        <v>945.55922518248167</v>
      </c>
      <c r="E91" s="29">
        <f>IF(HLOOKUP(E$1,'[1]Overview Qs'!$B$1:$U$106,'[1]Overview vs Planung Ys'!$AH80+1,0)="","",(HLOOKUP(E$1,'[1]Overview Qs'!B$1:U$106,'[1]Overview vs Planung Ys'!$AH80+1,0)))</f>
        <v>657.76613487871248</v>
      </c>
      <c r="F91" s="30">
        <f>IF(HLOOKUP(F$1,'[1]Overview Qs'!$B$1:$U$106,'[1]Overview vs Planung Ys'!$AH80+1,0)="","",(HLOOKUP(F$1,'[1]Overview Qs'!B$1:U$106,'[1]Overview vs Planung Ys'!$AH80+1,0)))</f>
        <v>7.4031735756520334E-2</v>
      </c>
      <c r="G91" s="20">
        <f>IF('[1]CY Estimates'!B80="","",'[1]CY Estimates'!B80)</f>
        <v>3215.7484699592924</v>
      </c>
      <c r="H91" s="28">
        <f>IF('[1]CY Estimates'!C80="","",'[1]CY Estimates'!C80)</f>
        <v>16</v>
      </c>
      <c r="I91" s="29">
        <f>IF('[1]CY Estimates'!D80="","",'[1]CY Estimates'!D80)</f>
        <v>3446.0053631152514</v>
      </c>
      <c r="J91" s="29">
        <f>IF('[1]CY Estimates'!E80="","",'[1]CY Estimates'!E80)</f>
        <v>2782.5309970375961</v>
      </c>
      <c r="K91" s="31">
        <f>IF('[1]CY Estimates'!F80="","",'[1]CY Estimates'!F80)</f>
        <v>4.5333081053413986E-2</v>
      </c>
      <c r="L91" s="20">
        <f>IF('[1]CY+1 Estimates'!B80="","",'[1]CY+1 Estimates'!B80)</f>
        <v>3136.8912493832295</v>
      </c>
      <c r="M91" s="28">
        <f>IF('[1]CY+1 Estimates'!C80="","",'[1]CY+1 Estimates'!C80)</f>
        <v>17</v>
      </c>
      <c r="N91" s="29">
        <f>IF('[1]CY+1 Estimates'!D80="","",'[1]CY+1 Estimates'!D80)</f>
        <v>3649.2374727668844</v>
      </c>
      <c r="O91" s="29">
        <f>IF('[1]CY+1 Estimates'!E80="","",'[1]CY+1 Estimates'!E80)</f>
        <v>2372.6767427033524</v>
      </c>
      <c r="P91" s="31">
        <f>IF('[1]CY+1 Estimates'!F80="","",'[1]CY+1 Estimates'!F80)</f>
        <v>8.425552745339529E-2</v>
      </c>
      <c r="Q91" s="20">
        <f>IF('[1]CY+2 Estimates'!B80="","",'[1]CY+2 Estimates'!B80)</f>
        <v>3065.8084659173419</v>
      </c>
      <c r="R91" s="28">
        <f>IF('[1]CY+2 Estimates'!C80="","",'[1]CY+2 Estimates'!C80)</f>
        <v>17</v>
      </c>
      <c r="S91" s="29">
        <f>IF('[1]CY+2 Estimates'!D80="","",'[1]CY+2 Estimates'!D80)</f>
        <v>3631.0820624546113</v>
      </c>
      <c r="T91" s="29">
        <f>IF('[1]CY+2 Estimates'!E80="","",'[1]CY+2 Estimates'!E80)</f>
        <v>2308.6871913823802</v>
      </c>
      <c r="U91" s="31">
        <f>IF('[1]CY+2 Estimates'!F80="","",'[1]CY+2 Estimates'!F80)</f>
        <v>9.5720547950265911E-2</v>
      </c>
      <c r="V91" s="20">
        <f>IF('[1]CY+3 Estimates'!B80="","",'[1]CY+3 Estimates'!B80)</f>
        <v>2963.5880818479404</v>
      </c>
      <c r="W91" s="28">
        <f>IF('[1]CY+3 Estimates'!C80="","",'[1]CY+3 Estimates'!C80)</f>
        <v>14</v>
      </c>
      <c r="X91" s="29">
        <f>IF('[1]CY+3 Estimates'!D80="","",'[1]CY+3 Estimates'!D80)</f>
        <v>3586.7296203845881</v>
      </c>
      <c r="Y91" s="29">
        <f>IF('[1]CY+3 Estimates'!E80="","",'[1]CY+3 Estimates'!E80)</f>
        <v>2084.7947720687525</v>
      </c>
      <c r="Z91" s="31">
        <f>IF('[1]CY+3 Estimates'!F80="","",'[1]CY+3 Estimates'!F80)</f>
        <v>0.12772708663419358</v>
      </c>
      <c r="AA91" s="20">
        <f>IF('[1]CY+4 Estimates'!B80="","",'[1]CY+4 Estimates'!B80)</f>
        <v>2918.8107330134144</v>
      </c>
      <c r="AB91" s="28">
        <f>IF('[1]CY+4 Estimates'!C80="","",'[1]CY+4 Estimates'!C80)</f>
        <v>10</v>
      </c>
      <c r="AC91" s="29">
        <f>IF('[1]CY+4 Estimates'!D80="","",'[1]CY+4 Estimates'!D80)</f>
        <v>3622.5969165884344</v>
      </c>
      <c r="AD91" s="29">
        <f>IF('[1]CY+4 Estimates'!E80="","",'[1]CY+4 Estimates'!E80)</f>
        <v>1991.5180990730362</v>
      </c>
      <c r="AE91" s="31">
        <f>IF('[1]CY+4 Estimates'!F80="","",'[1]CY+4 Estimates'!F80)</f>
        <v>0.16666062789457384</v>
      </c>
      <c r="AF91" s="31">
        <f>(AA91/'[1]FY Cockpit'!C80)^(1/5)-1</f>
        <v>-2.3003734685268284E-2</v>
      </c>
      <c r="AG91" s="72" t="s">
        <v>40</v>
      </c>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row>
    <row r="92" spans="1:85" s="26" customFormat="1" ht="15">
      <c r="A92" s="27" t="str">
        <f>IF('[1]Configurated Planning view'!B81="","",'[1]Configurated Planning view'!B81)</f>
        <v xml:space="preserve">     USA $</v>
      </c>
      <c r="B92" s="20">
        <f>IF(HLOOKUP(B$13,'[1]Overview Qs'!$B$2:$U$106,'[1]Overview vs Planung Ys'!$AH81,0)="","",(HLOOKUP(B$13,'[1]Overview Qs'!B$2:U$106,'[1]Overview vs Planung Ys'!$AH81,0)))</f>
        <v>1066.8550019951081</v>
      </c>
      <c r="C92" s="28">
        <f>IF(HLOOKUP(C$1,'[1]Overview Qs'!$B$1:$U$106,'[1]Overview vs Planung Ys'!$AH81+1,0)="","",(HLOOKUP(C$1,'[1]Overview Qs'!B$1:U$106,'[1]Overview vs Planung Ys'!$AH81+1,0)))</f>
        <v>12</v>
      </c>
      <c r="D92" s="29">
        <f>IF(HLOOKUP(D$1,'[1]Overview Qs'!$B$1:$U$106,'[1]Overview vs Planung Ys'!$AH81+1,0)="","",(HLOOKUP(D$1,'[1]Overview Qs'!B$1:U$106,'[1]Overview vs Planung Ys'!$AH81+1,0)))</f>
        <v>1304.8717307518245</v>
      </c>
      <c r="E92" s="29">
        <f>IF(HLOOKUP(E$1,'[1]Overview Qs'!$B$1:$U$106,'[1]Overview vs Planung Ys'!$AH81+1,0)="","",(HLOOKUP(E$1,'[1]Overview Qs'!B$1:U$106,'[1]Overview vs Planung Ys'!$AH81+1,0)))</f>
        <v>770.54619517667686</v>
      </c>
      <c r="F92" s="30">
        <f>IF(HLOOKUP(F$1,'[1]Overview Qs'!$B$1:$U$106,'[1]Overview vs Planung Ys'!$AH81+1,0)="","",(HLOOKUP(F$1,'[1]Overview Qs'!B$1:U$106,'[1]Overview vs Planung Ys'!$AH81+1,0)))</f>
        <v>0.12733271457369813</v>
      </c>
      <c r="G92" s="20">
        <f>IF('[1]CY Estimates'!B81="","",'[1]CY Estimates'!B81)</f>
        <v>4418.5212857825527</v>
      </c>
      <c r="H92" s="28">
        <f>IF('[1]CY Estimates'!C81="","",'[1]CY Estimates'!C81)</f>
        <v>13</v>
      </c>
      <c r="I92" s="29">
        <f>IF('[1]CY Estimates'!D81="","",'[1]CY Estimates'!D81)</f>
        <v>4741.7033796465857</v>
      </c>
      <c r="J92" s="29">
        <f>IF('[1]CY Estimates'!E81="","",'[1]CY Estimates'!E81)</f>
        <v>3869.3323019037889</v>
      </c>
      <c r="K92" s="31">
        <f>IF('[1]CY Estimates'!F81="","",'[1]CY Estimates'!F81)</f>
        <v>4.7908278398273711E-2</v>
      </c>
      <c r="L92" s="20">
        <f>IF('[1]CY+1 Estimates'!B81="","",'[1]CY+1 Estimates'!B81)</f>
        <v>4310.7511193099463</v>
      </c>
      <c r="M92" s="28">
        <f>IF('[1]CY+1 Estimates'!C81="","",'[1]CY+1 Estimates'!C81)</f>
        <v>14</v>
      </c>
      <c r="N92" s="29">
        <f>IF('[1]CY+1 Estimates'!D81="","",'[1]CY+1 Estimates'!D81)</f>
        <v>5025</v>
      </c>
      <c r="O92" s="29">
        <f>IF('[1]CY+1 Estimates'!E81="","",'[1]CY+1 Estimates'!E81)</f>
        <v>3485.0077301123019</v>
      </c>
      <c r="P92" s="31">
        <f>IF('[1]CY+1 Estimates'!F81="","",'[1]CY+1 Estimates'!F81)</f>
        <v>8.090591627955751E-2</v>
      </c>
      <c r="Q92" s="20">
        <f>IF('[1]CY+2 Estimates'!B81="","",'[1]CY+2 Estimates'!B81)</f>
        <v>4184.6412405177198</v>
      </c>
      <c r="R92" s="28">
        <f>IF('[1]CY+2 Estimates'!C81="","",'[1]CY+2 Estimates'!C81)</f>
        <v>14</v>
      </c>
      <c r="S92" s="29">
        <f>IF('[1]CY+2 Estimates'!D81="","",'[1]CY+2 Estimates'!D81)</f>
        <v>5000</v>
      </c>
      <c r="T92" s="29">
        <f>IF('[1]CY+2 Estimates'!E81="","",'[1]CY+2 Estimates'!E81)</f>
        <v>3065.3950073520314</v>
      </c>
      <c r="U92" s="31">
        <f>IF('[1]CY+2 Estimates'!F81="","",'[1]CY+2 Estimates'!F81)</f>
        <v>0.10744835990562705</v>
      </c>
      <c r="V92" s="20">
        <f>IF('[1]CY+3 Estimates'!B81="","",'[1]CY+3 Estimates'!B81)</f>
        <v>4066.4402151091581</v>
      </c>
      <c r="W92" s="28">
        <f>IF('[1]CY+3 Estimates'!C81="","",'[1]CY+3 Estimates'!C81)</f>
        <v>11</v>
      </c>
      <c r="X92" s="29">
        <f>IF('[1]CY+3 Estimates'!D81="","",'[1]CY+3 Estimates'!D81)</f>
        <v>4763.4902676231577</v>
      </c>
      <c r="Y92" s="29">
        <f>IF('[1]CY+3 Estimates'!E81="","",'[1]CY+3 Estimates'!E81)</f>
        <v>2797.9383622709547</v>
      </c>
      <c r="Z92" s="31">
        <f>IF('[1]CY+3 Estimates'!F81="","",'[1]CY+3 Estimates'!F81)</f>
        <v>0.12730966182771919</v>
      </c>
      <c r="AA92" s="20">
        <f>IF('[1]CY+4 Estimates'!B81="","",'[1]CY+4 Estimates'!B81)</f>
        <v>3983.162187110127</v>
      </c>
      <c r="AB92" s="28">
        <f>IF('[1]CY+4 Estimates'!C81="","",'[1]CY+4 Estimates'!C81)</f>
        <v>7</v>
      </c>
      <c r="AC92" s="29">
        <f>IF('[1]CY+4 Estimates'!D81="","",'[1]CY+4 Estimates'!D81)</f>
        <v>4811.1251702993904</v>
      </c>
      <c r="AD92" s="29">
        <f>IF('[1]CY+4 Estimates'!E81="","",'[1]CY+4 Estimates'!E81)</f>
        <v>2650.9853349943323</v>
      </c>
      <c r="AE92" s="31">
        <f>IF('[1]CY+4 Estimates'!F81="","",'[1]CY+4 Estimates'!F81)</f>
        <v>0.16005893569383986</v>
      </c>
      <c r="AF92" s="31">
        <f>(AA92/'[1]FY Cockpit'!C81)^(1/5)-1</f>
        <v>-1.7781553529914618E-2</v>
      </c>
      <c r="AG92" s="32" t="s">
        <v>42</v>
      </c>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row>
    <row r="93" spans="1:85" s="26" customFormat="1" ht="15">
      <c r="A93" s="71" t="str">
        <f>IF('[1]Configurated Planning view'!B82="","",'[1]Configurated Planning view'!B82)</f>
        <v>EU</v>
      </c>
      <c r="B93" s="20">
        <f>IF(HLOOKUP(B$13,'[1]Overview Qs'!$B$2:$U$106,'[1]Overview vs Planung Ys'!$AH82,0)="","",(HLOOKUP(B$13,'[1]Overview Qs'!B$2:U$106,'[1]Overview vs Planung Ys'!$AH82,0)))</f>
        <v>392.40418605108243</v>
      </c>
      <c r="C93" s="28">
        <f>IF(HLOOKUP(C$1,'[1]Overview Qs'!$B$1:$U$106,'[1]Overview vs Planung Ys'!$AH82+1,0)="","",(HLOOKUP(C$1,'[1]Overview Qs'!B$1:U$106,'[1]Overview vs Planung Ys'!$AH82+1,0)))</f>
        <v>14</v>
      </c>
      <c r="D93" s="29">
        <f>IF(HLOOKUP(D$1,'[1]Overview Qs'!$B$1:$U$106,'[1]Overview vs Planung Ys'!$AH82+1,0)="","",(HLOOKUP(D$1,'[1]Overview Qs'!B$1:U$106,'[1]Overview vs Planung Ys'!$AH82+1,0)))</f>
        <v>457.00019680058767</v>
      </c>
      <c r="E93" s="29">
        <f>IF(HLOOKUP(E$1,'[1]Overview Qs'!$B$1:$U$106,'[1]Overview vs Planung Ys'!$AH82+1,0)="","",(HLOOKUP(E$1,'[1]Overview Qs'!B$1:U$106,'[1]Overview vs Planung Ys'!$AH82+1,0)))</f>
        <v>316.0471736368653</v>
      </c>
      <c r="F93" s="30">
        <f>IF(HLOOKUP(F$1,'[1]Overview Qs'!$B$1:$U$106,'[1]Overview vs Planung Ys'!$AH82+1,0)="","",(HLOOKUP(F$1,'[1]Overview Qs'!B$1:U$106,'[1]Overview vs Planung Ys'!$AH82+1,0)))</f>
        <v>9.3344168973480773E-2</v>
      </c>
      <c r="G93" s="20">
        <f>IF('[1]CY Estimates'!B82="","",'[1]CY Estimates'!B82)</f>
        <v>1631.6721415576883</v>
      </c>
      <c r="H93" s="28">
        <f>IF('[1]CY Estimates'!C82="","",'[1]CY Estimates'!C82)</f>
        <v>17</v>
      </c>
      <c r="I93" s="29">
        <f>IF('[1]CY Estimates'!D82="","",'[1]CY Estimates'!D82)</f>
        <v>1911.0382287551133</v>
      </c>
      <c r="J93" s="29">
        <f>IF('[1]CY Estimates'!E82="","",'[1]CY Estimates'!E82)</f>
        <v>1405.7475657834029</v>
      </c>
      <c r="K93" s="31">
        <f>IF('[1]CY Estimates'!F82="","",'[1]CY Estimates'!F82)</f>
        <v>7.7386966763457882E-2</v>
      </c>
      <c r="L93" s="20">
        <f>IF('[1]CY+1 Estimates'!B82="","",'[1]CY+1 Estimates'!B82)</f>
        <v>1603.1502789970384</v>
      </c>
      <c r="M93" s="28">
        <f>IF('[1]CY+1 Estimates'!C82="","",'[1]CY+1 Estimates'!C82)</f>
        <v>17</v>
      </c>
      <c r="N93" s="29">
        <f>IF('[1]CY+1 Estimates'!D82="","",'[1]CY+1 Estimates'!D82)</f>
        <v>1817.2960235082498</v>
      </c>
      <c r="O93" s="29">
        <f>IF('[1]CY+1 Estimates'!E82="","",'[1]CY+1 Estimates'!E82)</f>
        <v>1412.7568774567721</v>
      </c>
      <c r="P93" s="31">
        <f>IF('[1]CY+1 Estimates'!F82="","",'[1]CY+1 Estimates'!F82)</f>
        <v>7.1603537126175829E-2</v>
      </c>
      <c r="Q93" s="20">
        <f>IF('[1]CY+2 Estimates'!B82="","",'[1]CY+2 Estimates'!B82)</f>
        <v>1564.3267382453541</v>
      </c>
      <c r="R93" s="28">
        <f>IF('[1]CY+2 Estimates'!C82="","",'[1]CY+2 Estimates'!C82)</f>
        <v>17</v>
      </c>
      <c r="S93" s="29">
        <f>IF('[1]CY+2 Estimates'!D82="","",'[1]CY+2 Estimates'!D82)</f>
        <v>1751.658862176374</v>
      </c>
      <c r="T93" s="29">
        <f>IF('[1]CY+2 Estimates'!E82="","",'[1]CY+2 Estimates'!E82)</f>
        <v>1415.2591630710285</v>
      </c>
      <c r="U93" s="31">
        <f>IF('[1]CY+2 Estimates'!F82="","",'[1]CY+2 Estimates'!F82)</f>
        <v>8.0218747988805739E-2</v>
      </c>
      <c r="V93" s="20">
        <f>IF('[1]CY+3 Estimates'!B82="","",'[1]CY+3 Estimates'!B82)</f>
        <v>1534.0308842693298</v>
      </c>
      <c r="W93" s="28">
        <f>IF('[1]CY+3 Estimates'!C82="","",'[1]CY+3 Estimates'!C82)</f>
        <v>14</v>
      </c>
      <c r="X93" s="29">
        <f>IF('[1]CY+3 Estimates'!D82="","",'[1]CY+3 Estimates'!D82)</f>
        <v>1767.9995552784458</v>
      </c>
      <c r="Y93" s="29">
        <f>IF('[1]CY+3 Estimates'!E82="","",'[1]CY+3 Estimates'!E82)</f>
        <v>1408.7267150854759</v>
      </c>
      <c r="Z93" s="31">
        <f>IF('[1]CY+3 Estimates'!F82="","",'[1]CY+3 Estimates'!F82)</f>
        <v>7.0087030266374598E-2</v>
      </c>
      <c r="AA93" s="20">
        <f>IF('[1]CY+4 Estimates'!B82="","",'[1]CY+4 Estimates'!B82)</f>
        <v>1492.8316407411644</v>
      </c>
      <c r="AB93" s="28">
        <f>IF('[1]CY+4 Estimates'!C82="","",'[1]CY+4 Estimates'!C82)</f>
        <v>10</v>
      </c>
      <c r="AC93" s="29">
        <f>IF('[1]CY+4 Estimates'!D82="","",'[1]CY+4 Estimates'!D82)</f>
        <v>1669.3284381374531</v>
      </c>
      <c r="AD93" s="29">
        <f>IF('[1]CY+4 Estimates'!E82="","",'[1]CY+4 Estimates'!E82)</f>
        <v>1389.3743747711285</v>
      </c>
      <c r="AE93" s="31">
        <f>IF('[1]CY+4 Estimates'!F82="","",'[1]CY+4 Estimates'!F82)</f>
        <v>6.4205402364780007E-2</v>
      </c>
      <c r="AF93" s="31">
        <f>(AA93/'[1]FY Cockpit'!C82)^(1/5)-1</f>
        <v>-0.16423877066653969</v>
      </c>
      <c r="AG93" s="72" t="s">
        <v>24</v>
      </c>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row>
    <row r="94" spans="1:85" s="46" customFormat="1" ht="15">
      <c r="A94" s="71" t="str">
        <f>IF('[1]Configurated Planning view'!B83="","",'[1]Configurated Planning view'!B83)</f>
        <v>T-Systems</v>
      </c>
      <c r="B94" s="20">
        <f>IF(HLOOKUP(B$13,'[1]Overview Qs'!$B$2:$U$106,'[1]Overview vs Planung Ys'!$AH83,0)="","",(HLOOKUP(B$13,'[1]Overview Qs'!B$2:U$106,'[1]Overview vs Planung Ys'!$AH83,0)))</f>
        <v>209.916275784205</v>
      </c>
      <c r="C94" s="28">
        <f>IF(HLOOKUP(C$1,'[1]Overview Qs'!$B$1:$U$106,'[1]Overview vs Planung Ys'!$AH83+1,0)="","",(HLOOKUP(C$1,'[1]Overview Qs'!B$1:U$106,'[1]Overview vs Planung Ys'!$AH83+1,0)))</f>
        <v>14</v>
      </c>
      <c r="D94" s="29">
        <f>IF(HLOOKUP(D$1,'[1]Overview Qs'!$B$1:$U$106,'[1]Overview vs Planung Ys'!$AH83+1,0)="","",(HLOOKUP(D$1,'[1]Overview Qs'!B$1:U$106,'[1]Overview vs Planung Ys'!$AH83+1,0)))</f>
        <v>250.45199999999997</v>
      </c>
      <c r="E94" s="29">
        <f>IF(HLOOKUP(E$1,'[1]Overview Qs'!$B$1:$U$106,'[1]Overview vs Planung Ys'!$AH83+1,0)="","",(HLOOKUP(E$1,'[1]Overview Qs'!B$1:U$106,'[1]Overview vs Planung Ys'!$AH83+1,0)))</f>
        <v>179.74949999999998</v>
      </c>
      <c r="F94" s="30">
        <f>IF(HLOOKUP(F$1,'[1]Overview Qs'!$B$1:$U$106,'[1]Overview vs Planung Ys'!$AH83+1,0)="","",(HLOOKUP(F$1,'[1]Overview Qs'!B$1:U$106,'[1]Overview vs Planung Ys'!$AH83+1,0)))</f>
        <v>9.6326704586696732E-2</v>
      </c>
      <c r="G94" s="20">
        <f>IF('[1]CY Estimates'!B83="","",'[1]CY Estimates'!B83)</f>
        <v>971.51435374095036</v>
      </c>
      <c r="H94" s="28">
        <f>IF('[1]CY Estimates'!C83="","",'[1]CY Estimates'!C83)</f>
        <v>17</v>
      </c>
      <c r="I94" s="29">
        <f>IF('[1]CY Estimates'!D83="","",'[1]CY Estimates'!D83)</f>
        <v>1109.97182</v>
      </c>
      <c r="J94" s="29">
        <f>IF('[1]CY Estimates'!E83="","",'[1]CY Estimates'!E83)</f>
        <v>849.91179999999986</v>
      </c>
      <c r="K94" s="31">
        <f>IF('[1]CY Estimates'!F83="","",'[1]CY Estimates'!F83)</f>
        <v>9.2567794453754598E-2</v>
      </c>
      <c r="L94" s="20">
        <f>IF('[1]CY+1 Estimates'!B83="","",'[1]CY+1 Estimates'!B83)</f>
        <v>922.90800482345799</v>
      </c>
      <c r="M94" s="28">
        <f>IF('[1]CY+1 Estimates'!C83="","",'[1]CY+1 Estimates'!C83)</f>
        <v>17</v>
      </c>
      <c r="N94" s="29">
        <f>IF('[1]CY+1 Estimates'!D83="","",'[1]CY+1 Estimates'!D83)</f>
        <v>1105.5955999999999</v>
      </c>
      <c r="O94" s="29">
        <f>IF('[1]CY+1 Estimates'!E83="","",'[1]CY+1 Estimates'!E83)</f>
        <v>751.45913999999982</v>
      </c>
      <c r="P94" s="31">
        <f>IF('[1]CY+1 Estimates'!F83="","",'[1]CY+1 Estimates'!F83)</f>
        <v>0.10514106378169459</v>
      </c>
      <c r="Q94" s="20">
        <f>IF('[1]CY+2 Estimates'!B83="","",'[1]CY+2 Estimates'!B83)</f>
        <v>907.53737429778755</v>
      </c>
      <c r="R94" s="28">
        <f>IF('[1]CY+2 Estimates'!C83="","",'[1]CY+2 Estimates'!C83)</f>
        <v>17</v>
      </c>
      <c r="S94" s="29">
        <f>IF('[1]CY+2 Estimates'!D83="","",'[1]CY+2 Estimates'!D83)</f>
        <v>1080</v>
      </c>
      <c r="T94" s="29">
        <f>IF('[1]CY+2 Estimates'!E83="","",'[1]CY+2 Estimates'!E83)</f>
        <v>764.77336649999984</v>
      </c>
      <c r="U94" s="31">
        <f>IF('[1]CY+2 Estimates'!F83="","",'[1]CY+2 Estimates'!F83)</f>
        <v>9.9218524775459727E-2</v>
      </c>
      <c r="V94" s="20">
        <f>IF('[1]CY+3 Estimates'!B83="","",'[1]CY+3 Estimates'!B83)</f>
        <v>905.54821302784217</v>
      </c>
      <c r="W94" s="28">
        <f>IF('[1]CY+3 Estimates'!C83="","",'[1]CY+3 Estimates'!C83)</f>
        <v>14</v>
      </c>
      <c r="X94" s="29">
        <f>IF('[1]CY+3 Estimates'!D83="","",'[1]CY+3 Estimates'!D83)</f>
        <v>1099.4111185679999</v>
      </c>
      <c r="Y94" s="29">
        <f>IF('[1]CY+3 Estimates'!E83="","",'[1]CY+3 Estimates'!E83)</f>
        <v>780.3404152431998</v>
      </c>
      <c r="Z94" s="31">
        <f>IF('[1]CY+3 Estimates'!F83="","",'[1]CY+3 Estimates'!F83)</f>
        <v>0.1123245001917709</v>
      </c>
      <c r="AA94" s="20">
        <f>IF('[1]CY+4 Estimates'!B83="","",'[1]CY+4 Estimates'!B83)</f>
        <v>840.87388612897007</v>
      </c>
      <c r="AB94" s="28">
        <f>IF('[1]CY+4 Estimates'!C83="","",'[1]CY+4 Estimates'!C83)</f>
        <v>10</v>
      </c>
      <c r="AC94" s="29">
        <f>IF('[1]CY+4 Estimates'!D83="","",'[1]CY+4 Estimates'!D83)</f>
        <v>955.03583490704978</v>
      </c>
      <c r="AD94" s="29">
        <f>IF('[1]CY+4 Estimates'!E83="","",'[1]CY+4 Estimates'!E83)</f>
        <v>693.03983128786672</v>
      </c>
      <c r="AE94" s="31">
        <f>IF('[1]CY+4 Estimates'!F83="","",'[1]CY+4 Estimates'!F83)</f>
        <v>9.9133667257394156E-2</v>
      </c>
      <c r="AF94" s="31">
        <f>(AA94/'[1]FY Cockpit'!C83)^(1/5)-1</f>
        <v>-4.6337441727599016E-2</v>
      </c>
      <c r="AG94" s="72" t="s">
        <v>34</v>
      </c>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row>
    <row r="95" spans="1:85" s="86" customFormat="1" ht="15">
      <c r="A95" s="71" t="str">
        <f>IF('[1]Configurated Planning view'!B84="","",'[1]Configurated Planning view'!B84)</f>
        <v>GHS</v>
      </c>
      <c r="B95" s="20">
        <f>IF(HLOOKUP(B$13,'[1]Overview Qs'!$B$2:$U$106,'[1]Overview vs Planung Ys'!$AH84,0)="","",(HLOOKUP(B$13,'[1]Overview Qs'!B$2:U$106,'[1]Overview vs Planung Ys'!$AH84,0)))</f>
        <v>82.191738627042042</v>
      </c>
      <c r="C95" s="28">
        <f>IF(HLOOKUP(C$1,'[1]Overview Qs'!$B$1:$U$106,'[1]Overview vs Planung Ys'!$AH84+1,0)="","",(HLOOKUP(C$1,'[1]Overview Qs'!B$1:U$106,'[1]Overview vs Planung Ys'!$AH84+1,0)))</f>
        <v>14</v>
      </c>
      <c r="D95" s="29">
        <f>IF(HLOOKUP(D$1,'[1]Overview Qs'!$B$1:$U$106,'[1]Overview vs Planung Ys'!$AH84+1,0)="","",(HLOOKUP(D$1,'[1]Overview Qs'!B$1:U$106,'[1]Overview vs Planung Ys'!$AH84+1,0)))</f>
        <v>102.75</v>
      </c>
      <c r="E95" s="29">
        <f>IF(HLOOKUP(E$1,'[1]Overview Qs'!$B$1:$U$106,'[1]Overview vs Planung Ys'!$AH84+1,0)="","",(HLOOKUP(E$1,'[1]Overview Qs'!B$1:U$106,'[1]Overview vs Planung Ys'!$AH84+1,0)))</f>
        <v>60.690440778588808</v>
      </c>
      <c r="F95" s="30">
        <f>IF(HLOOKUP(F$1,'[1]Overview Qs'!$B$1:$U$106,'[1]Overview vs Planung Ys'!$AH84+1,0)="","",(HLOOKUP(F$1,'[1]Overview Qs'!B$1:U$106,'[1]Overview vs Planung Ys'!$AH84+1,0)))</f>
        <v>0.13956110366349014</v>
      </c>
      <c r="G95" s="20">
        <f>IF('[1]CY Estimates'!B84="","",'[1]CY Estimates'!B84)</f>
        <v>365.74658614715077</v>
      </c>
      <c r="H95" s="28">
        <f>IF('[1]CY Estimates'!C84="","",'[1]CY Estimates'!C84)</f>
        <v>17</v>
      </c>
      <c r="I95" s="29">
        <f>IF('[1]CY Estimates'!D84="","",'[1]CY Estimates'!D84)</f>
        <v>411</v>
      </c>
      <c r="J95" s="29">
        <f>IF('[1]CY Estimates'!E84="","",'[1]CY Estimates'!E84)</f>
        <v>300</v>
      </c>
      <c r="K95" s="31">
        <f>IF('[1]CY Estimates'!F84="","",'[1]CY Estimates'!F84)</f>
        <v>8.6182202607798006E-2</v>
      </c>
      <c r="L95" s="20">
        <f>IF('[1]CY+1 Estimates'!B84="","",'[1]CY+1 Estimates'!B84)</f>
        <v>353.54379046739956</v>
      </c>
      <c r="M95" s="28">
        <f>IF('[1]CY+1 Estimates'!C84="","",'[1]CY+1 Estimates'!C84)</f>
        <v>17</v>
      </c>
      <c r="N95" s="29">
        <f>IF('[1]CY+1 Estimates'!D84="","",'[1]CY+1 Estimates'!D84)</f>
        <v>411</v>
      </c>
      <c r="O95" s="29">
        <f>IF('[1]CY+1 Estimates'!E84="","",'[1]CY+1 Estimates'!E84)</f>
        <v>296.36044097392698</v>
      </c>
      <c r="P95" s="31">
        <f>IF('[1]CY+1 Estimates'!F84="","",'[1]CY+1 Estimates'!F84)</f>
        <v>8.5732925284844108E-2</v>
      </c>
      <c r="Q95" s="20">
        <f>IF('[1]CY+2 Estimates'!B84="","",'[1]CY+2 Estimates'!B84)</f>
        <v>350.24997178823702</v>
      </c>
      <c r="R95" s="28">
        <f>IF('[1]CY+2 Estimates'!C84="","",'[1]CY+2 Estimates'!C84)</f>
        <v>17</v>
      </c>
      <c r="S95" s="29">
        <f>IF('[1]CY+2 Estimates'!D84="","",'[1]CY+2 Estimates'!D84)</f>
        <v>411</v>
      </c>
      <c r="T95" s="29">
        <f>IF('[1]CY+2 Estimates'!E84="","",'[1]CY+2 Estimates'!E84)</f>
        <v>272.46869176406454</v>
      </c>
      <c r="U95" s="31">
        <f>IF('[1]CY+2 Estimates'!F84="","",'[1]CY+2 Estimates'!F84)</f>
        <v>0.10917451870099978</v>
      </c>
      <c r="V95" s="20">
        <f>IF('[1]CY+3 Estimates'!B84="","",'[1]CY+3 Estimates'!B84)</f>
        <v>338.41022634061522</v>
      </c>
      <c r="W95" s="28">
        <f>IF('[1]CY+3 Estimates'!C84="","",'[1]CY+3 Estimates'!C84)</f>
        <v>14</v>
      </c>
      <c r="X95" s="29">
        <f>IF('[1]CY+3 Estimates'!D84="","",'[1]CY+3 Estimates'!D84)</f>
        <v>400</v>
      </c>
      <c r="Y95" s="29">
        <f>IF('[1]CY+3 Estimates'!E84="","",'[1]CY+3 Estimates'!E84)</f>
        <v>254.89809014927201</v>
      </c>
      <c r="Z95" s="31">
        <f>IF('[1]CY+3 Estimates'!F84="","",'[1]CY+3 Estimates'!F84)</f>
        <v>0.12173153154887174</v>
      </c>
      <c r="AA95" s="20">
        <f>IF('[1]CY+4 Estimates'!B84="","",'[1]CY+4 Estimates'!B84)</f>
        <v>339.65933774931557</v>
      </c>
      <c r="AB95" s="28">
        <f>IF('[1]CY+4 Estimates'!C84="","",'[1]CY+4 Estimates'!C84)</f>
        <v>10</v>
      </c>
      <c r="AC95" s="29">
        <f>IF('[1]CY+4 Estimates'!D84="","",'[1]CY+4 Estimates'!D84)</f>
        <v>400</v>
      </c>
      <c r="AD95" s="29">
        <f>IF('[1]CY+4 Estimates'!E84="","",'[1]CY+4 Estimates'!E84)</f>
        <v>241.74921845732592</v>
      </c>
      <c r="AE95" s="31">
        <f>IF('[1]CY+4 Estimates'!F84="","",'[1]CY+4 Estimates'!F84)</f>
        <v>0.14104082206748134</v>
      </c>
      <c r="AF95" s="31">
        <f>(AA95/'[1]FY Cockpit'!C84)^(1/5)-1</f>
        <v>-3.7412212698591407E-2</v>
      </c>
      <c r="AG95" s="72" t="s">
        <v>35</v>
      </c>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5"/>
      <c r="BR95" s="85"/>
      <c r="BS95" s="85"/>
      <c r="BT95" s="85"/>
      <c r="BU95" s="85"/>
      <c r="BV95" s="85"/>
      <c r="BW95" s="85"/>
      <c r="BX95" s="85"/>
      <c r="BY95" s="85"/>
      <c r="BZ95" s="85"/>
      <c r="CA95" s="85"/>
      <c r="CB95" s="85"/>
      <c r="CC95" s="85"/>
      <c r="CD95" s="85"/>
      <c r="CE95" s="85"/>
      <c r="CF95" s="85"/>
      <c r="CG95" s="85"/>
    </row>
    <row r="96" spans="1:85" s="26" customFormat="1" ht="15">
      <c r="A96" s="87" t="str">
        <f>IF('[1]Configurated Planning view'!B85="","",'[1]Configurated Planning view'!B85)</f>
        <v>Group Cash Capex</v>
      </c>
      <c r="B96" s="65">
        <f>IF(HLOOKUP(B$13,'[1]Overview Qs'!$B$2:$U$106,'[1]Overview vs Planung Ys'!$AH85,0)="","",(HLOOKUP(B$13,'[1]Overview Qs'!B$2:U$106,'[1]Overview vs Planung Ys'!$AH85,0)))</f>
        <v>2165.6596196166256</v>
      </c>
      <c r="C96" s="80">
        <f>IF(HLOOKUP(C$1,'[1]Overview Qs'!$B$1:$U$106,'[1]Overview vs Planung Ys'!$AH85+1,0)="","",(HLOOKUP(C$1,'[1]Overview Qs'!B$1:U$106,'[1]Overview vs Planung Ys'!$AH85+1,0)))</f>
        <v>17</v>
      </c>
      <c r="D96" s="88">
        <f>IF(HLOOKUP(D$1,'[1]Overview Qs'!$B$1:$U$106,'[1]Overview vs Planung Ys'!$AH85+1,0)="","",(HLOOKUP(D$1,'[1]Overview Qs'!B$1:U$106,'[1]Overview vs Planung Ys'!$AH85+1,0)))</f>
        <v>2359.4259092375719</v>
      </c>
      <c r="E96" s="88">
        <f>IF(HLOOKUP(E$1,'[1]Overview Qs'!$B$1:$U$106,'[1]Overview vs Planung Ys'!$AH85+1,0)="","",(HLOOKUP(E$1,'[1]Overview Qs'!B$1:U$106,'[1]Overview vs Planung Ys'!$AH85+1,0)))</f>
        <v>2000</v>
      </c>
      <c r="F96" s="82">
        <f>IF(HLOOKUP(F$1,'[1]Overview Qs'!$B$1:$U$106,'[1]Overview vs Planung Ys'!$AH85+1,0)="","",(HLOOKUP(F$1,'[1]Overview Qs'!B$1:U$106,'[1]Overview vs Planung Ys'!$AH85+1,0)))</f>
        <v>4.5088391169573257E-2</v>
      </c>
      <c r="G96" s="65">
        <f>IF('[1]CY Estimates'!B85="","",'[1]CY Estimates'!B85)</f>
        <v>9454.2768078282043</v>
      </c>
      <c r="H96" s="80">
        <f>IF('[1]CY Estimates'!C85="","",'[1]CY Estimates'!C85)</f>
        <v>16</v>
      </c>
      <c r="I96" s="88">
        <f>IF('[1]CY Estimates'!D85="","",'[1]CY Estimates'!D85)</f>
        <v>10289.571569240865</v>
      </c>
      <c r="J96" s="88">
        <f>IF('[1]CY Estimates'!E85="","",'[1]CY Estimates'!E85)</f>
        <v>8244.9219543552445</v>
      </c>
      <c r="K96" s="83">
        <f>IF('[1]CY Estimates'!F85="","",'[1]CY Estimates'!F85)</f>
        <v>4.4637041921073962E-2</v>
      </c>
      <c r="L96" s="65">
        <f>IF('[1]CY+1 Estimates'!B85="","",'[1]CY+1 Estimates'!B85)</f>
        <v>9521.9507736375126</v>
      </c>
      <c r="M96" s="80">
        <f>IF('[1]CY+1 Estimates'!C85="","",'[1]CY+1 Estimates'!C85)</f>
        <v>17</v>
      </c>
      <c r="N96" s="88">
        <f>IF('[1]CY+1 Estimates'!D85="","",'[1]CY+1 Estimates'!D85)</f>
        <v>10314.860384388161</v>
      </c>
      <c r="O96" s="88">
        <f>IF('[1]CY+1 Estimates'!E85="","",'[1]CY+1 Estimates'!E85)</f>
        <v>8305.8643351624487</v>
      </c>
      <c r="P96" s="83">
        <f>IF('[1]CY+1 Estimates'!F85="","",'[1]CY+1 Estimates'!F85)</f>
        <v>4.3361635857748604E-2</v>
      </c>
      <c r="Q96" s="65">
        <f>IF('[1]CY+2 Estimates'!B85="","",'[1]CY+2 Estimates'!B85)</f>
        <v>9386.203161375699</v>
      </c>
      <c r="R96" s="80">
        <f>IF('[1]CY+2 Estimates'!C85="","",'[1]CY+2 Estimates'!C85)</f>
        <v>17</v>
      </c>
      <c r="S96" s="88">
        <f>IF('[1]CY+2 Estimates'!D85="","",'[1]CY+2 Estimates'!D85)</f>
        <v>10308.500473400783</v>
      </c>
      <c r="T96" s="88">
        <f>IF('[1]CY+2 Estimates'!E85="","",'[1]CY+2 Estimates'!E85)</f>
        <v>8368.2853079479646</v>
      </c>
      <c r="U96" s="83">
        <f>IF('[1]CY+2 Estimates'!F85="","",'[1]CY+2 Estimates'!F85)</f>
        <v>4.8537116124880049E-2</v>
      </c>
      <c r="V96" s="65">
        <f>IF('[1]CY+3 Estimates'!B85="","",'[1]CY+3 Estimates'!B85)</f>
        <v>9122.1968791532854</v>
      </c>
      <c r="W96" s="80">
        <f>IF('[1]CY+3 Estimates'!C85="","",'[1]CY+3 Estimates'!C85)</f>
        <v>14</v>
      </c>
      <c r="X96" s="88">
        <f>IF('[1]CY+3 Estimates'!D85="","",'[1]CY+3 Estimates'!D85)</f>
        <v>10185.026255928484</v>
      </c>
      <c r="Y96" s="88">
        <f>IF('[1]CY+3 Estimates'!E85="","",'[1]CY+3 Estimates'!E85)</f>
        <v>8071.7789957263431</v>
      </c>
      <c r="Z96" s="83">
        <f>IF('[1]CY+3 Estimates'!F85="","",'[1]CY+3 Estimates'!F85)</f>
        <v>6.5900821433902426E-2</v>
      </c>
      <c r="AA96" s="65">
        <f>IF('[1]CY+4 Estimates'!B85="","",'[1]CY+4 Estimates'!B85)</f>
        <v>8831.3865737337637</v>
      </c>
      <c r="AB96" s="80">
        <f>IF('[1]CY+4 Estimates'!C85="","",'[1]CY+4 Estimates'!C85)</f>
        <v>11</v>
      </c>
      <c r="AC96" s="88">
        <f>IF('[1]CY+4 Estimates'!D85="","",'[1]CY+4 Estimates'!D85)</f>
        <v>10119.738032748995</v>
      </c>
      <c r="AD96" s="88">
        <f>IF('[1]CY+4 Estimates'!E85="","",'[1]CY+4 Estimates'!E85)</f>
        <v>7710.2342204621273</v>
      </c>
      <c r="AE96" s="83">
        <f>IF('[1]CY+4 Estimates'!F85="","",'[1]CY+4 Estimates'!F85)</f>
        <v>7.4559172180441197E-2</v>
      </c>
      <c r="AF96" s="83">
        <f>(AA96/'[1]FY Cockpit'!C85)^(1/5)-1</f>
        <v>-4.4145148042088689E-2</v>
      </c>
      <c r="AG96" s="89" t="s">
        <v>47</v>
      </c>
      <c r="AH96" s="9"/>
      <c r="AI96" s="9"/>
      <c r="AJ96" s="85"/>
      <c r="AK96" s="9"/>
      <c r="AL96" s="9"/>
      <c r="AM96" s="85"/>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row>
    <row r="97" spans="1:85" s="26" customFormat="1" ht="15">
      <c r="A97" s="90" t="str">
        <f>IF('[1]Configurated Planning view'!B86="","",'[1]Configurated Planning view'!B86)</f>
        <v/>
      </c>
      <c r="B97" s="20" t="str">
        <f>IF(HLOOKUP(B$13,'[1]Overview Qs'!$B$2:$U$106,'[1]Overview vs Planung Ys'!$AH86,0)="","",(HLOOKUP(B$13,'[1]Overview Qs'!B$2:U$106,'[1]Overview vs Planung Ys'!$AH86,0)))</f>
        <v/>
      </c>
      <c r="C97" s="28" t="str">
        <f>IF(HLOOKUP(C$1,'[1]Overview Qs'!$B$1:$U$106,'[1]Overview vs Planung Ys'!$AH86+1,0)="","",(HLOOKUP(C$1,'[1]Overview Qs'!B$1:U$106,'[1]Overview vs Planung Ys'!$AH86+1,0)))</f>
        <v/>
      </c>
      <c r="D97" s="29" t="str">
        <f>IF(HLOOKUP(D$1,'[1]Overview Qs'!$B$1:$U$106,'[1]Overview vs Planung Ys'!$AH86+1,0)="","",(HLOOKUP(D$1,'[1]Overview Qs'!B$1:U$106,'[1]Overview vs Planung Ys'!$AH86+1,0)))</f>
        <v/>
      </c>
      <c r="E97" s="29" t="str">
        <f>IF(HLOOKUP(E$1,'[1]Overview Qs'!$B$1:$U$106,'[1]Overview vs Planung Ys'!$AH86+1,0)="","",(HLOOKUP(E$1,'[1]Overview Qs'!B$1:U$106,'[1]Overview vs Planung Ys'!$AH86+1,0)))</f>
        <v/>
      </c>
      <c r="F97" s="30" t="str">
        <f>IF(HLOOKUP(F$1,'[1]Overview Qs'!$B$1:$U$106,'[1]Overview vs Planung Ys'!$AH86+1,0)="","",(HLOOKUP(F$1,'[1]Overview Qs'!B$1:U$106,'[1]Overview vs Planung Ys'!$AH86+1,0)))</f>
        <v/>
      </c>
      <c r="G97" s="20"/>
      <c r="H97" s="28"/>
      <c r="I97" s="29"/>
      <c r="J97" s="29"/>
      <c r="K97" s="31"/>
      <c r="L97" s="20"/>
      <c r="M97" s="28"/>
      <c r="N97" s="29"/>
      <c r="O97" s="29"/>
      <c r="P97" s="31"/>
      <c r="Q97" s="20"/>
      <c r="R97" s="28"/>
      <c r="S97" s="29"/>
      <c r="T97" s="29"/>
      <c r="U97" s="31"/>
      <c r="V97" s="20"/>
      <c r="W97" s="28"/>
      <c r="X97" s="29"/>
      <c r="Y97" s="29"/>
      <c r="Z97" s="31"/>
      <c r="AA97" s="20"/>
      <c r="AB97" s="28"/>
      <c r="AC97" s="29"/>
      <c r="AD97" s="29"/>
      <c r="AE97" s="31"/>
      <c r="AF97" s="31"/>
      <c r="AG97" s="91" t="s">
        <v>38</v>
      </c>
      <c r="AH97" s="9"/>
      <c r="AI97" s="9"/>
      <c r="AJ97" s="92"/>
      <c r="AK97" s="92"/>
      <c r="AL97" s="92"/>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row>
    <row r="98" spans="1:85" s="26" customFormat="1" ht="15">
      <c r="A98" s="90"/>
      <c r="B98" s="20"/>
      <c r="C98" s="28" t="str">
        <f>IF(HLOOKUP(C$1,'[1]Overview Qs'!$B$1:$U$106,'[1]Overview vs Planung Ys'!$AH87+1,0)="","",(HLOOKUP(C$1,'[1]Overview Qs'!B$1:U$106,'[1]Overview vs Planung Ys'!$AH87+1,0)))</f>
        <v/>
      </c>
      <c r="D98" s="29" t="str">
        <f>IF(HLOOKUP(D$1,'[1]Overview Qs'!$B$1:$U$106,'[1]Overview vs Planung Ys'!$AH87+1,0)="","",(HLOOKUP(D$1,'[1]Overview Qs'!B$1:U$106,'[1]Overview vs Planung Ys'!$AH87+1,0)))</f>
        <v/>
      </c>
      <c r="E98" s="29" t="str">
        <f>IF(HLOOKUP(E$1,'[1]Overview Qs'!$B$1:$U$106,'[1]Overview vs Planung Ys'!$AH87+1,0)="","",(HLOOKUP(E$1,'[1]Overview Qs'!B$1:U$106,'[1]Overview vs Planung Ys'!$AH87+1,0)))</f>
        <v/>
      </c>
      <c r="F98" s="30" t="str">
        <f>IF(HLOOKUP(F$1,'[1]Overview Qs'!$B$1:$U$106,'[1]Overview vs Planung Ys'!$AH87+1,0)="","",(HLOOKUP(F$1,'[1]Overview Qs'!B$1:U$106,'[1]Overview vs Planung Ys'!$AH87+1,0)))</f>
        <v/>
      </c>
      <c r="G98" s="20"/>
      <c r="H98" s="28"/>
      <c r="I98" s="29"/>
      <c r="J98" s="29"/>
      <c r="K98" s="31"/>
      <c r="L98" s="20"/>
      <c r="M98" s="28"/>
      <c r="N98" s="29"/>
      <c r="O98" s="29"/>
      <c r="P98" s="31"/>
      <c r="Q98" s="20"/>
      <c r="R98" s="28"/>
      <c r="S98" s="29"/>
      <c r="T98" s="29"/>
      <c r="U98" s="31"/>
      <c r="V98" s="20"/>
      <c r="W98" s="28"/>
      <c r="X98" s="29"/>
      <c r="Y98" s="29"/>
      <c r="Z98" s="31"/>
      <c r="AA98" s="20"/>
      <c r="AB98" s="28"/>
      <c r="AC98" s="29"/>
      <c r="AD98" s="29"/>
      <c r="AE98" s="31"/>
      <c r="AF98" s="31"/>
      <c r="AG98" s="91"/>
      <c r="AH98" s="9"/>
      <c r="AI98" s="9"/>
      <c r="AJ98" s="92"/>
      <c r="AK98" s="92"/>
      <c r="AL98" s="92"/>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row>
    <row r="99" spans="1:85" s="52" customFormat="1" ht="15">
      <c r="A99" s="64" t="str">
        <f>IF('[1]Configurated Planning view'!B88="","",'[1]Configurated Planning view'!B88)</f>
        <v>FCF before div.</v>
      </c>
      <c r="B99" s="65">
        <f>IF(HLOOKUP(B$13,'[1]Overview Qs'!$B$2:$U$106,'[1]Overview vs Planung Ys'!$AH88,0)="","",(HLOOKUP(B$13,'[1]Overview Qs'!B$2:U$106,'[1]Overview vs Planung Ys'!$AH88,0)))</f>
        <v>885.1983035155572</v>
      </c>
      <c r="C99" s="80">
        <f>IF(HLOOKUP(C$1,'[1]Overview Qs'!$B$1:$U$106,'[1]Overview vs Planung Ys'!$AH88+1,0)="","",(HLOOKUP(C$1,'[1]Overview Qs'!B$1:U$106,'[1]Overview vs Planung Ys'!$AH88+1,0)))</f>
        <v>16</v>
      </c>
      <c r="D99" s="88">
        <f>IF(HLOOKUP(D$1,'[1]Overview Qs'!$B$1:$U$106,'[1]Overview vs Planung Ys'!$AH88+1,0)="","",(HLOOKUP(D$1,'[1]Overview Qs'!B$1:U$106,'[1]Overview vs Planung Ys'!$AH88+1,0)))</f>
        <v>1153.5312696995788</v>
      </c>
      <c r="E99" s="88">
        <f>IF(HLOOKUP(E$1,'[1]Overview Qs'!$B$1:$U$106,'[1]Overview vs Planung Ys'!$AH88+1,0)="","",(HLOOKUP(E$1,'[1]Overview Qs'!B$1:U$106,'[1]Overview vs Planung Ys'!$AH88+1,0)))</f>
        <v>390.13941810579286</v>
      </c>
      <c r="F99" s="82">
        <f>IF(HLOOKUP(F$1,'[1]Overview Qs'!$B$1:$U$106,'[1]Overview vs Planung Ys'!$AH88+1,0)="","",(HLOOKUP(F$1,'[1]Overview Qs'!B$1:U$106,'[1]Overview vs Planung Ys'!$AH88+1,0)))</f>
        <v>0.21891800046467005</v>
      </c>
      <c r="G99" s="65">
        <f>IF('[1]CY Estimates'!B88="","",'[1]CY Estimates'!B88)</f>
        <v>4070.9664233364306</v>
      </c>
      <c r="H99" s="80">
        <f>IF('[1]CY Estimates'!C88="","",'[1]CY Estimates'!C88)</f>
        <v>15</v>
      </c>
      <c r="I99" s="88">
        <f>IF('[1]CY Estimates'!D88="","",'[1]CY Estimates'!D88)</f>
        <v>4942.1801282327961</v>
      </c>
      <c r="J99" s="88">
        <f>IF('[1]CY Estimates'!E88="","",'[1]CY Estimates'!E88)</f>
        <v>2549.8208341892337</v>
      </c>
      <c r="K99" s="83">
        <f>IF('[1]CY Estimates'!F88="","",'[1]CY Estimates'!F88)</f>
        <v>0.11422457323836899</v>
      </c>
      <c r="L99" s="65">
        <f>IF('[1]CY+1 Estimates'!B88="","",'[1]CY+1 Estimates'!B88)</f>
        <v>4488.8090620934499</v>
      </c>
      <c r="M99" s="80">
        <f>IF('[1]CY+1 Estimates'!C88="","",'[1]CY+1 Estimates'!C88)</f>
        <v>15</v>
      </c>
      <c r="N99" s="88">
        <f>IF('[1]CY+1 Estimates'!D88="","",'[1]CY+1 Estimates'!D88)</f>
        <v>5122.2887571061619</v>
      </c>
      <c r="O99" s="88">
        <f>IF('[1]CY+1 Estimates'!E88="","",'[1]CY+1 Estimates'!E88)</f>
        <v>3667.1917741767575</v>
      </c>
      <c r="P99" s="83">
        <f>IF('[1]CY+1 Estimates'!F88="","",'[1]CY+1 Estimates'!F88)</f>
        <v>7.9022704786775089E-2</v>
      </c>
      <c r="Q99" s="65">
        <f>IF('[1]CY+2 Estimates'!B88="","",'[1]CY+2 Estimates'!B88)</f>
        <v>5063.0379117730799</v>
      </c>
      <c r="R99" s="80">
        <f>IF('[1]CY+2 Estimates'!C88="","",'[1]CY+2 Estimates'!C88)</f>
        <v>15</v>
      </c>
      <c r="S99" s="88">
        <f>IF('[1]CY+2 Estimates'!D88="","",'[1]CY+2 Estimates'!D88)</f>
        <v>5893.9266508514429</v>
      </c>
      <c r="T99" s="88">
        <f>IF('[1]CY+2 Estimates'!E88="","",'[1]CY+2 Estimates'!E88)</f>
        <v>3563.673659537164</v>
      </c>
      <c r="U99" s="83">
        <f>IF('[1]CY+2 Estimates'!F88="","",'[1]CY+2 Estimates'!F88)</f>
        <v>0.13805356173799657</v>
      </c>
      <c r="V99" s="65">
        <f>IF('[1]CY+3 Estimates'!B88="","",'[1]CY+3 Estimates'!B88)</f>
        <v>5758.1861314719345</v>
      </c>
      <c r="W99" s="80">
        <f>IF('[1]CY+3 Estimates'!C88="","",'[1]CY+3 Estimates'!C88)</f>
        <v>12</v>
      </c>
      <c r="X99" s="88">
        <f>IF('[1]CY+3 Estimates'!D88="","",'[1]CY+3 Estimates'!D88)</f>
        <v>7664.5861735152012</v>
      </c>
      <c r="Y99" s="88">
        <f>IF('[1]CY+3 Estimates'!E88="","",'[1]CY+3 Estimates'!E88)</f>
        <v>4352.589175194913</v>
      </c>
      <c r="Z99" s="83">
        <f>IF('[1]CY+3 Estimates'!F88="","",'[1]CY+3 Estimates'!F88)</f>
        <v>0.17208002643661477</v>
      </c>
      <c r="AA99" s="65">
        <f>IF('[1]CY+4 Estimates'!B88="","",'[1]CY+4 Estimates'!B88)</f>
        <v>6378.047456674748</v>
      </c>
      <c r="AB99" s="80">
        <f>IF('[1]CY+4 Estimates'!C88="","",'[1]CY+4 Estimates'!C88)</f>
        <v>9</v>
      </c>
      <c r="AC99" s="88">
        <f>IF('[1]CY+4 Estimates'!D88="","",'[1]CY+4 Estimates'!D88)</f>
        <v>7755.9102296122865</v>
      </c>
      <c r="AD99" s="88">
        <f>IF('[1]CY+4 Estimates'!E88="","",'[1]CY+4 Estimates'!E88)</f>
        <v>5353.2089376072181</v>
      </c>
      <c r="AE99" s="83">
        <f>IF('[1]CY+4 Estimates'!F88="","",'[1]CY+4 Estimates'!F88)</f>
        <v>0.14108858083136899</v>
      </c>
      <c r="AF99" s="83">
        <f>(AA99/'[1]FY Cockpit'!C88)^(1/5)-1</f>
        <v>6.7266216894062314E-2</v>
      </c>
      <c r="AG99" s="70" t="s">
        <v>48</v>
      </c>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c r="BO99" s="51"/>
      <c r="BP99" s="51"/>
      <c r="BQ99" s="51"/>
      <c r="BR99" s="51"/>
      <c r="BS99" s="51"/>
      <c r="BT99" s="51"/>
      <c r="BU99" s="51"/>
      <c r="BV99" s="51"/>
      <c r="BW99" s="51"/>
      <c r="BX99" s="51"/>
      <c r="BY99" s="51"/>
      <c r="BZ99" s="51"/>
      <c r="CA99" s="51"/>
      <c r="CB99" s="51"/>
      <c r="CC99" s="51"/>
      <c r="CD99" s="51"/>
      <c r="CE99" s="51"/>
      <c r="CF99" s="51"/>
      <c r="CG99" s="51"/>
    </row>
    <row r="100" spans="1:85" s="52" customFormat="1" ht="15">
      <c r="A100" s="93" t="str">
        <f>IF('[1]Configurated Planning view'!B89="","",'[1]Configurated Planning view'!B89)</f>
        <v>Dividend per Share €</v>
      </c>
      <c r="B100" s="48" t="str">
        <f>IF(HLOOKUP(B$13,'[1]Overview Qs'!$B$2:$U$106,'[1]Overview vs Planung Ys'!$AH89,0)="","",(HLOOKUP(B$13,'[1]Overview Qs'!B$2:U$106,'[1]Overview vs Planung Ys'!$AH89,0)))</f>
        <v/>
      </c>
      <c r="C100" s="49"/>
      <c r="D100" s="49"/>
      <c r="E100" s="49"/>
      <c r="F100" s="94" t="str">
        <f>IF(HLOOKUP(F$1,'[1]Overview Qs'!$B$1:$U$106,'[1]Overview vs Planung Ys'!$AH89+1,0)="","",(HLOOKUP(F$1,'[1]Overview Qs'!B$1:U$106,'[1]Overview vs Planung Ys'!$AH89+1,0)))</f>
        <v/>
      </c>
      <c r="G100" s="48">
        <f>IF('[1]CY Estimates'!B89="","",'[1]CY Estimates'!B89)</f>
        <v>0.49998749999999997</v>
      </c>
      <c r="H100" s="28">
        <f>IF('[1]CY Estimates'!C89="","",'[1]CY Estimates'!C89)</f>
        <v>16</v>
      </c>
      <c r="I100" s="49">
        <f>IF('[1]CY Estimates'!D89="","",'[1]CY Estimates'!D89)</f>
        <v>0.5</v>
      </c>
      <c r="J100" s="49">
        <f>IF('[1]CY Estimates'!E89="","",'[1]CY Estimates'!E89)</f>
        <v>0.49979999999999997</v>
      </c>
      <c r="K100" s="31">
        <f>IF('[1]CY Estimates'!F89="","",'[1]CY Estimates'!F89)</f>
        <v>9.6827004330309901E-5</v>
      </c>
      <c r="L100" s="48">
        <f>IF('[1]CY+1 Estimates'!B89="","",'[1]CY+1 Estimates'!B89)</f>
        <v>0.51248749999999998</v>
      </c>
      <c r="M100" s="28">
        <f>IF('[1]CY+1 Estimates'!C89="","",'[1]CY+1 Estimates'!C89)</f>
        <v>16</v>
      </c>
      <c r="N100" s="49">
        <f>IF('[1]CY+1 Estimates'!D89="","",'[1]CY+1 Estimates'!D89)</f>
        <v>0.6</v>
      </c>
      <c r="O100" s="49">
        <f>IF('[1]CY+1 Estimates'!E89="","",'[1]CY+1 Estimates'!E89)</f>
        <v>0.49979999999999997</v>
      </c>
      <c r="P100" s="31">
        <f>IF('[1]CY+1 Estimates'!F89="","",'[1]CY+1 Estimates'!F89)</f>
        <v>6.4541381079321572E-2</v>
      </c>
      <c r="Q100" s="48">
        <f>IF('[1]CY+2 Estimates'!B89="","",'[1]CY+2 Estimates'!B89)</f>
        <v>0.53731060770134986</v>
      </c>
      <c r="R100" s="28">
        <f>IF('[1]CY+2 Estimates'!C89="","",'[1]CY+2 Estimates'!C89)</f>
        <v>15</v>
      </c>
      <c r="S100" s="49">
        <f>IF('[1]CY+2 Estimates'!D89="","",'[1]CY+2 Estimates'!D89)</f>
        <v>0.7</v>
      </c>
      <c r="T100" s="49">
        <f>IF('[1]CY+2 Estimates'!E89="","",'[1]CY+2 Estimates'!E89)</f>
        <v>0.5</v>
      </c>
      <c r="U100" s="31">
        <f>IF('[1]CY+2 Estimates'!F89="","",'[1]CY+2 Estimates'!F89)</f>
        <v>0.12378018261733055</v>
      </c>
      <c r="V100" s="48">
        <f>IF('[1]CY+3 Estimates'!B89="","",'[1]CY+3 Estimates'!B89)</f>
        <v>0.55366555309550303</v>
      </c>
      <c r="W100" s="28">
        <f>IF('[1]CY+3 Estimates'!C89="","",'[1]CY+3 Estimates'!C89)</f>
        <v>13</v>
      </c>
      <c r="X100" s="49">
        <f>IF('[1]CY+3 Estimates'!D89="","",'[1]CY+3 Estimates'!D89)</f>
        <v>0.7</v>
      </c>
      <c r="Y100" s="49">
        <f>IF('[1]CY+3 Estimates'!E89="","",'[1]CY+3 Estimates'!E89)</f>
        <v>0.5</v>
      </c>
      <c r="Z100" s="31">
        <f>IF('[1]CY+3 Estimates'!F89="","",'[1]CY+3 Estimates'!F89)</f>
        <v>0.13064607408242149</v>
      </c>
      <c r="AA100" s="48">
        <f>IF('[1]CY+4 Estimates'!B89="","",'[1]CY+4 Estimates'!B89)</f>
        <v>0.57433062111267941</v>
      </c>
      <c r="AB100" s="28">
        <f>IF('[1]CY+4 Estimates'!C89="","",'[1]CY+4 Estimates'!C89)</f>
        <v>8</v>
      </c>
      <c r="AC100" s="49">
        <f>IF('[1]CY+4 Estimates'!D89="","",'[1]CY+4 Estimates'!D89)</f>
        <v>0.7</v>
      </c>
      <c r="AD100" s="49">
        <f>IF('[1]CY+4 Estimates'!E89="","",'[1]CY+4 Estimates'!E89)</f>
        <v>0.5</v>
      </c>
      <c r="AE100" s="31">
        <f>IF('[1]CY+4 Estimates'!F89="","",'[1]CY+4 Estimates'!F89)</f>
        <v>0.15057649759600497</v>
      </c>
      <c r="AF100" s="31"/>
      <c r="AG100" s="95" t="s">
        <v>49</v>
      </c>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51"/>
      <c r="BX100" s="51"/>
      <c r="BY100" s="51"/>
      <c r="BZ100" s="51"/>
      <c r="CA100" s="51"/>
      <c r="CB100" s="51"/>
      <c r="CC100" s="51"/>
      <c r="CD100" s="51"/>
      <c r="CE100" s="51"/>
      <c r="CF100" s="51"/>
      <c r="CG100" s="51"/>
    </row>
    <row r="101" spans="1:85" s="52" customFormat="1" ht="15">
      <c r="A101" s="64" t="str">
        <f>IF('[1]Configurated Planning view'!B90="","",'[1]Configurated Planning view'!B90)</f>
        <v>Net Financial Debt</v>
      </c>
      <c r="B101" s="65">
        <f>IF(HLOOKUP(B$13,'[1]Overview Qs'!$B$2:$U$106,'[1]Overview vs Planung Ys'!$AH90,0)="","",(HLOOKUP(B$13,'[1]Overview Qs'!B$2:U$106,'[1]Overview vs Planung Ys'!$AH90,0)))</f>
        <v>37996.675863287441</v>
      </c>
      <c r="C101" s="80">
        <f>IF(HLOOKUP(C$1,'[1]Overview Qs'!$B$1:$U$106,'[1]Overview vs Planung Ys'!$AH90+1,0)="","",(HLOOKUP(C$1,'[1]Overview Qs'!B$1:U$106,'[1]Overview vs Planung Ys'!$AH90+1,0)))</f>
        <v>13</v>
      </c>
      <c r="D101" s="88">
        <f>IF(HLOOKUP(D$1,'[1]Overview Qs'!$B$1:$U$106,'[1]Overview vs Planung Ys'!$AH90+1,0)="","",(HLOOKUP(D$1,'[1]Overview Qs'!B$1:U$106,'[1]Overview vs Planung Ys'!$AH90+1,0)))</f>
        <v>39127.065953856909</v>
      </c>
      <c r="E101" s="88">
        <f>IF(HLOOKUP(E$1,'[1]Overview Qs'!$B$1:$U$106,'[1]Overview vs Planung Ys'!$AH90+1,0)="","",(HLOOKUP(E$1,'[1]Overview Qs'!B$1:U$106,'[1]Overview vs Planung Ys'!$AH90+1,0)))</f>
        <v>37180.797172370316</v>
      </c>
      <c r="F101" s="82">
        <f>IF(HLOOKUP(F$1,'[1]Overview Qs'!$B$1:$U$106,'[1]Overview vs Planung Ys'!$AH90+1,0)="","",(HLOOKUP(F$1,'[1]Overview Qs'!B$1:U$106,'[1]Overview vs Planung Ys'!$AH90+1,0)))</f>
        <v>1.4259342169838183E-2</v>
      </c>
      <c r="G101" s="65">
        <f>IF('[1]CY Estimates'!B90="","",'[1]CY Estimates'!B90)</f>
        <v>38411.944662171023</v>
      </c>
      <c r="H101" s="80">
        <f>IF('[1]CY Estimates'!C90="","",'[1]CY Estimates'!C90)</f>
        <v>16</v>
      </c>
      <c r="I101" s="88">
        <f>IF('[1]CY Estimates'!D90="","",'[1]CY Estimates'!D90)</f>
        <v>41630.956058722091</v>
      </c>
      <c r="J101" s="88">
        <f>IF('[1]CY Estimates'!E90="","",'[1]CY Estimates'!E90)</f>
        <v>36231.796220344055</v>
      </c>
      <c r="K101" s="83">
        <f>IF('[1]CY Estimates'!F90="","",'[1]CY Estimates'!F90)</f>
        <v>3.6378850327624647E-2</v>
      </c>
      <c r="L101" s="65">
        <f>IF('[1]CY+1 Estimates'!B90="","",'[1]CY+1 Estimates'!B90)</f>
        <v>36919.338293089822</v>
      </c>
      <c r="M101" s="80">
        <f>IF('[1]CY+1 Estimates'!C90="","",'[1]CY+1 Estimates'!C90)</f>
        <v>16</v>
      </c>
      <c r="N101" s="88">
        <f>IF('[1]CY+1 Estimates'!D90="","",'[1]CY+1 Estimates'!D90)</f>
        <v>40540.801797266766</v>
      </c>
      <c r="O101" s="88">
        <f>IF('[1]CY+1 Estimates'!E90="","",'[1]CY+1 Estimates'!E90)</f>
        <v>33926.421662916902</v>
      </c>
      <c r="P101" s="83">
        <f>IF('[1]CY+1 Estimates'!F90="","",'[1]CY+1 Estimates'!F90)</f>
        <v>5.5126713452544246E-2</v>
      </c>
      <c r="Q101" s="65">
        <f>IF('[1]CY+2 Estimates'!B90="","",'[1]CY+2 Estimates'!B90)</f>
        <v>34690.458924631697</v>
      </c>
      <c r="R101" s="80">
        <f>IF('[1]CY+2 Estimates'!C90="","",'[1]CY+2 Estimates'!C90)</f>
        <v>16</v>
      </c>
      <c r="S101" s="88">
        <f>IF('[1]CY+2 Estimates'!D90="","",'[1]CY+2 Estimates'!D90)</f>
        <v>37753.584371990248</v>
      </c>
      <c r="T101" s="88">
        <f>IF('[1]CY+2 Estimates'!E90="","",'[1]CY+2 Estimates'!E90)</f>
        <v>29968.428134781396</v>
      </c>
      <c r="U101" s="83">
        <f>IF('[1]CY+2 Estimates'!F90="","",'[1]CY+2 Estimates'!F90)</f>
        <v>7.0977868430470895E-2</v>
      </c>
      <c r="V101" s="65">
        <f>IF('[1]CY+3 Estimates'!B90="","",'[1]CY+3 Estimates'!B90)</f>
        <v>31448.046465385622</v>
      </c>
      <c r="W101" s="80">
        <f>IF('[1]CY+3 Estimates'!C90="","",'[1]CY+3 Estimates'!C90)</f>
        <v>13</v>
      </c>
      <c r="X101" s="88">
        <f>IF('[1]CY+3 Estimates'!D90="","",'[1]CY+3 Estimates'!D90)</f>
        <v>35279.960418601746</v>
      </c>
      <c r="Y101" s="88">
        <f>IF('[1]CY+3 Estimates'!E90="","",'[1]CY+3 Estimates'!E90)</f>
        <v>24939.373129193325</v>
      </c>
      <c r="Z101" s="83">
        <f>IF('[1]CY+3 Estimates'!F90="","",'[1]CY+3 Estimates'!F90)</f>
        <v>0.11343817356824222</v>
      </c>
      <c r="AA101" s="65">
        <f>IF('[1]CY+4 Estimates'!B90="","",'[1]CY+4 Estimates'!B90)</f>
        <v>27906.595109404956</v>
      </c>
      <c r="AB101" s="80">
        <f>IF('[1]CY+4 Estimates'!C90="","",'[1]CY+4 Estimates'!C90)</f>
        <v>10</v>
      </c>
      <c r="AC101" s="88">
        <f>IF('[1]CY+4 Estimates'!D90="","",'[1]CY+4 Estimates'!D90)</f>
        <v>32895.124275709219</v>
      </c>
      <c r="AD101" s="88">
        <f>IF('[1]CY+4 Estimates'!E90="","",'[1]CY+4 Estimates'!E90)</f>
        <v>18870.104810415702</v>
      </c>
      <c r="AE101" s="83">
        <f>IF('[1]CY+4 Estimates'!F90="","",'[1]CY+4 Estimates'!F90)</f>
        <v>0.16300318080769371</v>
      </c>
      <c r="AF101" s="83">
        <f>(AA101/'[1]FY Cockpit'!C90)^(1/5)-1</f>
        <v>-6.5193829645464163E-2</v>
      </c>
      <c r="AG101" s="70" t="s">
        <v>50</v>
      </c>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51"/>
      <c r="BX101" s="51"/>
      <c r="BY101" s="51"/>
      <c r="BZ101" s="51"/>
      <c r="CA101" s="51"/>
      <c r="CB101" s="51"/>
      <c r="CC101" s="51"/>
      <c r="CD101" s="51"/>
      <c r="CE101" s="51"/>
      <c r="CF101" s="51"/>
      <c r="CG101" s="51"/>
    </row>
    <row r="102" spans="1:85" s="52" customFormat="1" ht="15">
      <c r="A102" s="64"/>
      <c r="B102" s="65"/>
      <c r="C102" s="80" t="str">
        <f>IF(HLOOKUP(C$1,'[1]Overview Qs'!$B$1:$U$106,'[1]Overview vs Planung Ys'!$AH91+1,0)="","",(HLOOKUP(C$1,'[1]Overview Qs'!B$1:U$106,'[1]Overview vs Planung Ys'!$AH91+1,0)))</f>
        <v/>
      </c>
      <c r="D102" s="88" t="str">
        <f>IF(HLOOKUP(D$1,'[1]Overview Qs'!$B$1:$U$106,'[1]Overview vs Planung Ys'!$AH91+1,0)="","",(HLOOKUP(D$1,'[1]Overview Qs'!B$1:U$106,'[1]Overview vs Planung Ys'!$AH91+1,0)))</f>
        <v/>
      </c>
      <c r="E102" s="88" t="str">
        <f>IF(HLOOKUP(E$1,'[1]Overview Qs'!$B$1:$U$106,'[1]Overview vs Planung Ys'!$AH91+1,0)="","",(HLOOKUP(E$1,'[1]Overview Qs'!B$1:U$106,'[1]Overview vs Planung Ys'!$AH91+1,0)))</f>
        <v/>
      </c>
      <c r="F102" s="82" t="str">
        <f>IF(HLOOKUP(F$1,'[1]Overview Qs'!$B$1:$U$106,'[1]Overview vs Planung Ys'!$AH91+1,0)="","",(HLOOKUP(F$1,'[1]Overview Qs'!B$1:U$106,'[1]Overview vs Planung Ys'!$AH91+1,0)))</f>
        <v/>
      </c>
      <c r="G102" s="65"/>
      <c r="H102" s="80"/>
      <c r="I102" s="88"/>
      <c r="J102" s="88"/>
      <c r="K102" s="83"/>
      <c r="L102" s="65"/>
      <c r="M102" s="80"/>
      <c r="N102" s="88"/>
      <c r="O102" s="88"/>
      <c r="P102" s="83"/>
      <c r="Q102" s="65"/>
      <c r="R102" s="80"/>
      <c r="S102" s="88"/>
      <c r="T102" s="88"/>
      <c r="U102" s="83"/>
      <c r="V102" s="65"/>
      <c r="W102" s="80"/>
      <c r="X102" s="88"/>
      <c r="Y102" s="88"/>
      <c r="Z102" s="83"/>
      <c r="AA102" s="65"/>
      <c r="AB102" s="80"/>
      <c r="AC102" s="88"/>
      <c r="AD102" s="88"/>
      <c r="AE102" s="83"/>
      <c r="AF102" s="83"/>
      <c r="AG102" s="70"/>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c r="BV102" s="51"/>
      <c r="BW102" s="51"/>
      <c r="BX102" s="51"/>
      <c r="BY102" s="51"/>
      <c r="BZ102" s="51"/>
      <c r="CA102" s="51"/>
      <c r="CB102" s="51"/>
      <c r="CC102" s="51"/>
      <c r="CD102" s="51"/>
      <c r="CE102" s="51"/>
      <c r="CF102" s="51"/>
      <c r="CG102" s="51"/>
    </row>
    <row r="103" spans="1:85" s="52" customFormat="1" ht="15">
      <c r="A103" s="73" t="str">
        <f>IF('[1]Configurated Planning view'!B92="","",'[1]Configurated Planning view'!B92)</f>
        <v>UK JV Everything Everywhere (GBP, 100%)</v>
      </c>
      <c r="B103" s="20" t="str">
        <f>IF(HLOOKUP(B$13,'[1]Overview Qs'!$B$2:$U$106,'[1]Overview vs Planung Ys'!$AH92,0)="","",(HLOOKUP(B$13,'[1]Overview Qs'!B$2:U$106,'[1]Overview vs Planung Ys'!$AH92,0)))</f>
        <v/>
      </c>
      <c r="C103" s="28" t="str">
        <f>IF(HLOOKUP(C$1,'[1]Overview Qs'!$B$1:$U$106,'[1]Overview vs Planung Ys'!$AH92+1,0)="","",(HLOOKUP(C$1,'[1]Overview Qs'!B$1:U$106,'[1]Overview vs Planung Ys'!$AH92+1,0)))</f>
        <v/>
      </c>
      <c r="D103" s="29" t="str">
        <f>IF(HLOOKUP(D$1,'[1]Overview Qs'!$B$1:$U$106,'[1]Overview vs Planung Ys'!$AH92+1,0)="","",(HLOOKUP(D$1,'[1]Overview Qs'!B$1:U$106,'[1]Overview vs Planung Ys'!$AH92+1,0)))</f>
        <v/>
      </c>
      <c r="E103" s="29" t="str">
        <f>IF(HLOOKUP(E$1,'[1]Overview Qs'!$B$1:$U$106,'[1]Overview vs Planung Ys'!$AH92+1,0)="","",(HLOOKUP(E$1,'[1]Overview Qs'!B$1:U$106,'[1]Overview vs Planung Ys'!$AH92+1,0)))</f>
        <v/>
      </c>
      <c r="F103" s="30" t="str">
        <f>IF(HLOOKUP(F$1,'[1]Overview Qs'!$B$1:$U$106,'[1]Overview vs Planung Ys'!$AH92+1,0)="","",(HLOOKUP(F$1,'[1]Overview Qs'!B$1:U$106,'[1]Overview vs Planung Ys'!$AH92+1,0)))</f>
        <v/>
      </c>
      <c r="G103" s="20"/>
      <c r="H103" s="28"/>
      <c r="I103" s="29"/>
      <c r="J103" s="29"/>
      <c r="K103" s="31"/>
      <c r="L103" s="20"/>
      <c r="M103" s="28"/>
      <c r="N103" s="29"/>
      <c r="O103" s="29"/>
      <c r="P103" s="31"/>
      <c r="Q103" s="20"/>
      <c r="R103" s="28"/>
      <c r="S103" s="29"/>
      <c r="T103" s="29"/>
      <c r="U103" s="31"/>
      <c r="V103" s="20"/>
      <c r="W103" s="28"/>
      <c r="X103" s="29"/>
      <c r="Y103" s="29"/>
      <c r="Z103" s="31"/>
      <c r="AA103" s="20"/>
      <c r="AB103" s="28"/>
      <c r="AC103" s="29"/>
      <c r="AD103" s="29"/>
      <c r="AE103" s="31"/>
      <c r="AF103" s="31"/>
      <c r="AG103" s="74" t="s">
        <v>51</v>
      </c>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c r="BZ103" s="51"/>
      <c r="CA103" s="51"/>
      <c r="CB103" s="51"/>
      <c r="CC103" s="51"/>
      <c r="CD103" s="51"/>
      <c r="CE103" s="51"/>
      <c r="CF103" s="51"/>
      <c r="CG103" s="51"/>
    </row>
    <row r="104" spans="1:85" s="52" customFormat="1" ht="15">
      <c r="A104" s="96" t="s">
        <v>52</v>
      </c>
      <c r="B104" s="20">
        <f>IF(HLOOKUP(B$13,'[1]Overview Qs'!$B$2:$U$106,'[1]Overview vs Planung Ys'!$AH93,0)="","",(HLOOKUP(B$13,'[1]Overview Qs'!B$2:U$106,'[1]Overview vs Planung Ys'!$AH93,0)))</f>
        <v>1479.8364582365705</v>
      </c>
      <c r="C104" s="28">
        <f>IF(HLOOKUP(C$1,'[1]Overview Qs'!$B$1:$U$106,'[1]Overview vs Planung Ys'!$AH93+1,0)="","",(HLOOKUP(C$1,'[1]Overview Qs'!B$1:U$106,'[1]Overview vs Planung Ys'!$AH93+1,0)))</f>
        <v>6</v>
      </c>
      <c r="D104" s="29">
        <f>IF(HLOOKUP(D$1,'[1]Overview Qs'!$B$1:$U$106,'[1]Overview vs Planung Ys'!$AH93+1,0)="","",(HLOOKUP(D$1,'[1]Overview Qs'!B$1:U$106,'[1]Overview vs Planung Ys'!$AH93+1,0)))</f>
        <v>1597.927430728532</v>
      </c>
      <c r="E104" s="29">
        <f>IF(HLOOKUP(E$1,'[1]Overview Qs'!$B$1:$U$106,'[1]Overview vs Planung Ys'!$AH93+1,0)="","",(HLOOKUP(E$1,'[1]Overview Qs'!B$1:U$106,'[1]Overview vs Planung Ys'!$AH93+1,0)))</f>
        <v>1394.4362150722595</v>
      </c>
      <c r="F104" s="30">
        <f>IF(HLOOKUP(F$1,'[1]Overview Qs'!$B$1:$U$106,'[1]Overview vs Planung Ys'!$AH93+1,0)="","",(HLOOKUP(F$1,'[1]Overview Qs'!B$1:U$106,'[1]Overview vs Planung Ys'!$AH93+1,0)))</f>
        <v>5.5355642003864905E-2</v>
      </c>
      <c r="G104" s="20">
        <f>IF('[1]CY Estimates'!B93="","",'[1]CY Estimates'!B93)</f>
        <v>5962.6827440002698</v>
      </c>
      <c r="H104" s="28">
        <f>IF('[1]CY Estimates'!C93="","",'[1]CY Estimates'!C93)</f>
        <v>12</v>
      </c>
      <c r="I104" s="29">
        <f>IF('[1]CY Estimates'!D93="","",'[1]CY Estimates'!D93)</f>
        <v>6512.0274150723162</v>
      </c>
      <c r="J104" s="29">
        <f>IF('[1]CY Estimates'!E93="","",'[1]CY Estimates'!E93)</f>
        <v>5579.2983378018316</v>
      </c>
      <c r="K104" s="31">
        <f>IF('[1]CY Estimates'!F93="","",'[1]CY Estimates'!F93)</f>
        <v>5.4768566496060676E-2</v>
      </c>
      <c r="L104" s="20">
        <f>IF('[1]CY+1 Estimates'!B93="","",'[1]CY+1 Estimates'!B93)</f>
        <v>5984.6607824356352</v>
      </c>
      <c r="M104" s="28">
        <f>IF('[1]CY+1 Estimates'!C93="","",'[1]CY+1 Estimates'!C93)</f>
        <v>12</v>
      </c>
      <c r="N104" s="29">
        <f>IF('[1]CY+1 Estimates'!D93="","",'[1]CY+1 Estimates'!D93)</f>
        <v>6703.8100078926445</v>
      </c>
      <c r="O104" s="29">
        <f>IF('[1]CY+1 Estimates'!E93="","",'[1]CY+1 Estimates'!E93)</f>
        <v>5482.1430095769338</v>
      </c>
      <c r="P104" s="31">
        <f>IF('[1]CY+1 Estimates'!F93="","",'[1]CY+1 Estimates'!F93)</f>
        <v>5.9204377707432546E-2</v>
      </c>
      <c r="Q104" s="20">
        <f>IF('[1]CY+2 Estimates'!B93="","",'[1]CY+2 Estimates'!B93)</f>
        <v>6010.9835173843412</v>
      </c>
      <c r="R104" s="28">
        <f>IF('[1]CY+2 Estimates'!C93="","",'[1]CY+2 Estimates'!C93)</f>
        <v>12</v>
      </c>
      <c r="S104" s="29">
        <f>IF('[1]CY+2 Estimates'!D93="","",'[1]CY+2 Estimates'!D93)</f>
        <v>6863.3643008422332</v>
      </c>
      <c r="T104" s="29">
        <f>IF('[1]CY+2 Estimates'!E93="","",'[1]CY+2 Estimates'!E93)</f>
        <v>5448.4991533368311</v>
      </c>
      <c r="U104" s="31">
        <f>IF('[1]CY+2 Estimates'!F93="","",'[1]CY+2 Estimates'!F93)</f>
        <v>6.3879343425152793E-2</v>
      </c>
      <c r="V104" s="20">
        <f>IF('[1]CY+3 Estimates'!B93="","",'[1]CY+3 Estimates'!B93)</f>
        <v>6056.3211283189921</v>
      </c>
      <c r="W104" s="28">
        <f>IF('[1]CY+3 Estimates'!C93="","",'[1]CY+3 Estimates'!C93)</f>
        <v>9</v>
      </c>
      <c r="X104" s="29">
        <f>IF('[1]CY+3 Estimates'!D93="","",'[1]CY+3 Estimates'!D93)</f>
        <v>7039.737764414177</v>
      </c>
      <c r="Y104" s="29">
        <f>IF('[1]CY+3 Estimates'!E93="","",'[1]CY+3 Estimates'!E93)</f>
        <v>5676.66</v>
      </c>
      <c r="Z104" s="31">
        <f>IF('[1]CY+3 Estimates'!F93="","",'[1]CY+3 Estimates'!F93)</f>
        <v>6.8942629057361648E-2</v>
      </c>
      <c r="AA104" s="20">
        <f>IF('[1]CY+4 Estimates'!B93="","",'[1]CY+4 Estimates'!B93)</f>
        <v>5839.4224779340611</v>
      </c>
      <c r="AB104" s="28">
        <f>IF('[1]CY+4 Estimates'!C93="","",'[1]CY+4 Estimates'!C93)</f>
        <v>6</v>
      </c>
      <c r="AC104" s="29">
        <f>IF('[1]CY+4 Estimates'!D93="","",'[1]CY+4 Estimates'!D93)</f>
        <v>6077.4085475249985</v>
      </c>
      <c r="AD104" s="29">
        <f>IF('[1]CY+4 Estimates'!E93="","",'[1]CY+4 Estimates'!E93)</f>
        <v>5676.66</v>
      </c>
      <c r="AE104" s="31">
        <f>IF('[1]CY+4 Estimates'!F93="","",'[1]CY+4 Estimates'!F93)</f>
        <v>2.8006618923591173E-2</v>
      </c>
      <c r="AF104" s="31"/>
      <c r="AG104" s="97" t="s">
        <v>52</v>
      </c>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51"/>
      <c r="BU104" s="51"/>
      <c r="BV104" s="51"/>
      <c r="BW104" s="51"/>
      <c r="BX104" s="51"/>
      <c r="BY104" s="51"/>
      <c r="BZ104" s="51"/>
      <c r="CA104" s="51"/>
      <c r="CB104" s="51"/>
      <c r="CC104" s="51"/>
      <c r="CD104" s="51"/>
      <c r="CE104" s="51"/>
      <c r="CF104" s="51"/>
      <c r="CG104" s="51"/>
    </row>
    <row r="105" spans="1:85" s="52" customFormat="1" ht="15">
      <c r="A105" s="96" t="s">
        <v>53</v>
      </c>
      <c r="B105" s="20">
        <f>IF(HLOOKUP(B$13,'[1]Overview Qs'!$B$2:$U$106,'[1]Overview vs Planung Ys'!$AH94,0)="","",(HLOOKUP(B$13,'[1]Overview Qs'!B$2:U$106,'[1]Overview vs Planung Ys'!$AH94,0)))</f>
        <v>134.80017400948418</v>
      </c>
      <c r="C105" s="28">
        <f>IF(HLOOKUP(C$1,'[1]Overview Qs'!$B$1:$U$106,'[1]Overview vs Planung Ys'!$AH94+1,0)="","",(HLOOKUP(C$1,'[1]Overview Qs'!B$1:U$106,'[1]Overview vs Planung Ys'!$AH94+1,0)))</f>
        <v>3</v>
      </c>
      <c r="D105" s="29">
        <f>IF(HLOOKUP(D$1,'[1]Overview Qs'!$B$1:$U$106,'[1]Overview vs Planung Ys'!$AH94+1,0)="","",(HLOOKUP(D$1,'[1]Overview Qs'!B$1:U$106,'[1]Overview vs Planung Ys'!$AH94+1,0)))</f>
        <v>150</v>
      </c>
      <c r="E105" s="29">
        <f>IF(HLOOKUP(E$1,'[1]Overview Qs'!$B$1:$U$106,'[1]Overview vs Planung Ys'!$AH94+1,0)="","",(HLOOKUP(E$1,'[1]Overview Qs'!B$1:U$106,'[1]Overview vs Planung Ys'!$AH94+1,0)))</f>
        <v>120</v>
      </c>
      <c r="F105" s="30">
        <f>IF(HLOOKUP(F$1,'[1]Overview Qs'!$B$1:$U$106,'[1]Overview vs Planung Ys'!$AH94+1,0)="","",(HLOOKUP(F$1,'[1]Overview Qs'!B$1:U$106,'[1]Overview vs Planung Ys'!$AH94+1,0)))</f>
        <v>9.0880510175663773E-2</v>
      </c>
      <c r="G105" s="20">
        <f>IF('[1]CY Estimates'!B94="","",'[1]CY Estimates'!B94)</f>
        <v>583.06379500871572</v>
      </c>
      <c r="H105" s="28">
        <f>IF('[1]CY Estimates'!C94="","",'[1]CY Estimates'!C94)</f>
        <v>4</v>
      </c>
      <c r="I105" s="29">
        <f>IF('[1]CY Estimates'!D94="","",'[1]CY Estimates'!D94)</f>
        <v>680.07927488363566</v>
      </c>
      <c r="J105" s="29">
        <f>IF('[1]CY Estimates'!E94="","",'[1]CY Estimates'!E94)</f>
        <v>400</v>
      </c>
      <c r="K105" s="31">
        <f>IF('[1]CY Estimates'!F94="","",'[1]CY Estimates'!F94)</f>
        <v>0.18785328094542006</v>
      </c>
      <c r="L105" s="20">
        <f>IF('[1]CY+1 Estimates'!B94="","",'[1]CY+1 Estimates'!B94)</f>
        <v>325.9162097627368</v>
      </c>
      <c r="M105" s="28">
        <f>IF('[1]CY+1 Estimates'!C94="","",'[1]CY+1 Estimates'!C94)</f>
        <v>4</v>
      </c>
      <c r="N105" s="29">
        <f>IF('[1]CY+1 Estimates'!D94="","",'[1]CY+1 Estimates'!D94)</f>
        <v>500</v>
      </c>
      <c r="O105" s="29">
        <f>IF('[1]CY+1 Estimates'!E94="","",'[1]CY+1 Estimates'!E94)</f>
        <v>180.19969597931049</v>
      </c>
      <c r="P105" s="31">
        <f>IF('[1]CY+1 Estimates'!F94="","",'[1]CY+1 Estimates'!F94)</f>
        <v>0.39864857994435882</v>
      </c>
      <c r="Q105" s="20">
        <f>IF('[1]CY+2 Estimates'!B94="","",'[1]CY+2 Estimates'!B94)</f>
        <v>313.80659254301588</v>
      </c>
      <c r="R105" s="28">
        <f>IF('[1]CY+2 Estimates'!C94="","",'[1]CY+2 Estimates'!C94)</f>
        <v>4</v>
      </c>
      <c r="S105" s="29">
        <f>IF('[1]CY+2 Estimates'!D94="","",'[1]CY+2 Estimates'!D94)</f>
        <v>400</v>
      </c>
      <c r="T105" s="29">
        <f>IF('[1]CY+2 Estimates'!E94="","",'[1]CY+2 Estimates'!E94)</f>
        <v>178.77211445730939</v>
      </c>
      <c r="U105" s="31">
        <f>IF('[1]CY+2 Estimates'!F94="","",'[1]CY+2 Estimates'!F94)</f>
        <v>0.29589843343397348</v>
      </c>
      <c r="V105" s="20">
        <f>IF('[1]CY+3 Estimates'!B94="","",'[1]CY+3 Estimates'!B94)</f>
        <v>350</v>
      </c>
      <c r="W105" s="28">
        <f>IF('[1]CY+3 Estimates'!C94="","",'[1]CY+3 Estimates'!C94)</f>
        <v>2</v>
      </c>
      <c r="X105" s="29">
        <f>IF('[1]CY+3 Estimates'!D94="","",'[1]CY+3 Estimates'!D94)</f>
        <v>400</v>
      </c>
      <c r="Y105" s="29">
        <f>IF('[1]CY+3 Estimates'!E94="","",'[1]CY+3 Estimates'!E94)</f>
        <v>300</v>
      </c>
      <c r="Z105" s="31">
        <f>IF('[1]CY+3 Estimates'!F94="","",'[1]CY+3 Estimates'!F94)</f>
        <v>0.14285714285714285</v>
      </c>
      <c r="AA105" s="20">
        <f>IF('[1]CY+4 Estimates'!B94="","",'[1]CY+4 Estimates'!B94)</f>
        <v>300</v>
      </c>
      <c r="AB105" s="28">
        <f>IF('[1]CY+4 Estimates'!C94="","",'[1]CY+4 Estimates'!C94)</f>
        <v>2</v>
      </c>
      <c r="AC105" s="29">
        <f>IF('[1]CY+4 Estimates'!D94="","",'[1]CY+4 Estimates'!D94)</f>
        <v>400</v>
      </c>
      <c r="AD105" s="29">
        <f>IF('[1]CY+4 Estimates'!E94="","",'[1]CY+4 Estimates'!E94)</f>
        <v>200</v>
      </c>
      <c r="AE105" s="31">
        <f>IF('[1]CY+4 Estimates'!F94="","",'[1]CY+4 Estimates'!F94)</f>
        <v>0.33333333333333331</v>
      </c>
      <c r="AF105" s="31"/>
      <c r="AG105" s="97" t="s">
        <v>53</v>
      </c>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c r="BS105" s="51"/>
      <c r="BT105" s="51"/>
      <c r="BU105" s="51"/>
      <c r="BV105" s="51"/>
      <c r="BW105" s="51"/>
      <c r="BX105" s="51"/>
      <c r="BY105" s="51"/>
      <c r="BZ105" s="51"/>
      <c r="CA105" s="51"/>
      <c r="CB105" s="51"/>
      <c r="CC105" s="51"/>
      <c r="CD105" s="51"/>
      <c r="CE105" s="51"/>
      <c r="CF105" s="51"/>
      <c r="CG105" s="51"/>
    </row>
    <row r="106" spans="1:85" s="52" customFormat="1" ht="15">
      <c r="A106" s="96" t="str">
        <f>IF('[1]Configurated Planning view'!B95="","",'[1]Configurated Planning view'!B95)</f>
        <v>EBITDA (biannual reporting: H1/H2)</v>
      </c>
      <c r="B106" s="20">
        <f>IF(HLOOKUP(B$13,'[1]Overview Qs'!$B$2:$U$106,'[1]Overview vs Planung Ys'!$AH95,0)="","",(HLOOKUP(B$13,'[1]Overview Qs'!B$2:U$106,'[1]Overview vs Planung Ys'!$AH95,0)))</f>
        <v>317.33999999999992</v>
      </c>
      <c r="C106" s="28">
        <f>IF(HLOOKUP(C$1,'[1]Overview Qs'!$B$1:$U$106,'[1]Overview vs Planung Ys'!$AH95+1,0)="","",(HLOOKUP(C$1,'[1]Overview Qs'!B$1:U$106,'[1]Overview vs Planung Ys'!$AH95+1,0)))</f>
        <v>1</v>
      </c>
      <c r="D106" s="29">
        <f>IF(HLOOKUP(D$1,'[1]Overview Qs'!$B$1:$U$106,'[1]Overview vs Planung Ys'!$AH95+1,0)="","",(HLOOKUP(D$1,'[1]Overview Qs'!B$1:U$106,'[1]Overview vs Planung Ys'!$AH95+1,0)))</f>
        <v>317.33999999999992</v>
      </c>
      <c r="E106" s="29">
        <f>IF(HLOOKUP(E$1,'[1]Overview Qs'!$B$1:$U$106,'[1]Overview vs Planung Ys'!$AH95+1,0)="","",(HLOOKUP(E$1,'[1]Overview Qs'!B$1:U$106,'[1]Overview vs Planung Ys'!$AH95+1,0)))</f>
        <v>317.33999999999992</v>
      </c>
      <c r="F106" s="30">
        <f>IF(HLOOKUP(F$1,'[1]Overview Qs'!$B$1:$U$106,'[1]Overview vs Planung Ys'!$AH95+1,0)="","",(HLOOKUP(F$1,'[1]Overview Qs'!B$1:U$106,'[1]Overview vs Planung Ys'!$AH95+1,0)))</f>
        <v>0</v>
      </c>
      <c r="G106" s="20">
        <f>IF('[1]CY Estimates'!B95="","",'[1]CY Estimates'!B95)</f>
        <v>1482.0167757443285</v>
      </c>
      <c r="H106" s="28">
        <f>IF('[1]CY Estimates'!C95="","",'[1]CY Estimates'!C95)</f>
        <v>11</v>
      </c>
      <c r="I106" s="29">
        <f>IF('[1]CY Estimates'!D95="","",'[1]CY Estimates'!D95)</f>
        <v>1656.256180397309</v>
      </c>
      <c r="J106" s="29">
        <f>IF('[1]CY Estimates'!E95="","",'[1]CY Estimates'!E95)</f>
        <v>1339.0822085585287</v>
      </c>
      <c r="K106" s="31">
        <f>IF('[1]CY Estimates'!F95="","",'[1]CY Estimates'!F95)</f>
        <v>7.3635623911026529E-2</v>
      </c>
      <c r="L106" s="20">
        <f>IF('[1]CY+1 Estimates'!B95="","",'[1]CY+1 Estimates'!B95)</f>
        <v>1555.2392717363002</v>
      </c>
      <c r="M106" s="28">
        <f>IF('[1]CY+1 Estimates'!C95="","",'[1]CY+1 Estimates'!C95)</f>
        <v>11</v>
      </c>
      <c r="N106" s="29">
        <f>IF('[1]CY+1 Estimates'!D95="","",'[1]CY+1 Estimates'!D95)</f>
        <v>1751.8094215740766</v>
      </c>
      <c r="O106" s="29">
        <f>IF('[1]CY+1 Estimates'!E95="","",'[1]CY+1 Estimates'!E95)</f>
        <v>1393.5121970759615</v>
      </c>
      <c r="P106" s="31">
        <f>IF('[1]CY+1 Estimates'!F95="","",'[1]CY+1 Estimates'!F95)</f>
        <v>7.0618166956512907E-2</v>
      </c>
      <c r="Q106" s="20">
        <f>IF('[1]CY+2 Estimates'!B95="","",'[1]CY+2 Estimates'!B95)</f>
        <v>1628.3785766332333</v>
      </c>
      <c r="R106" s="28">
        <f>IF('[1]CY+2 Estimates'!C95="","",'[1]CY+2 Estimates'!C95)</f>
        <v>11</v>
      </c>
      <c r="S106" s="29">
        <f>IF('[1]CY+2 Estimates'!D95="","",'[1]CY+2 Estimates'!D95)</f>
        <v>1999.6286235525276</v>
      </c>
      <c r="T106" s="29">
        <f>IF('[1]CY+2 Estimates'!E95="","",'[1]CY+2 Estimates'!E95)</f>
        <v>1423.7048898225548</v>
      </c>
      <c r="U106" s="31">
        <f>IF('[1]CY+2 Estimates'!F95="","",'[1]CY+2 Estimates'!F95)</f>
        <v>9.1281382484661666E-2</v>
      </c>
      <c r="V106" s="20">
        <f>IF('[1]CY+3 Estimates'!B95="","",'[1]CY+3 Estimates'!B95)</f>
        <v>1671.6203472228872</v>
      </c>
      <c r="W106" s="28">
        <f>IF('[1]CY+3 Estimates'!C95="","",'[1]CY+3 Estimates'!C95)</f>
        <v>8</v>
      </c>
      <c r="X106" s="29">
        <f>IF('[1]CY+3 Estimates'!D95="","",'[1]CY+3 Estimates'!D95)</f>
        <v>2040.6301762574838</v>
      </c>
      <c r="Y106" s="29">
        <f>IF('[1]CY+3 Estimates'!E95="","",'[1]CY+3 Estimates'!E95)</f>
        <v>1535.6959730307181</v>
      </c>
      <c r="Z106" s="31">
        <f>IF('[1]CY+3 Estimates'!F95="","",'[1]CY+3 Estimates'!F95)</f>
        <v>8.6240530923656758E-2</v>
      </c>
      <c r="AA106" s="20">
        <f>IF('[1]CY+4 Estimates'!B95="","",'[1]CY+4 Estimates'!B95)</f>
        <v>1631.7183788453908</v>
      </c>
      <c r="AB106" s="28">
        <f>IF('[1]CY+4 Estimates'!C95="","",'[1]CY+4 Estimates'!C95)</f>
        <v>5</v>
      </c>
      <c r="AC106" s="29">
        <f>IF('[1]CY+4 Estimates'!D95="","",'[1]CY+4 Estimates'!D95)</f>
        <v>1702.2089405868765</v>
      </c>
      <c r="AD106" s="29">
        <f>IF('[1]CY+4 Estimates'!E95="","",'[1]CY+4 Estimates'!E95)</f>
        <v>1570.5290492472557</v>
      </c>
      <c r="AE106" s="31">
        <f>IF('[1]CY+4 Estimates'!F95="","",'[1]CY+4 Estimates'!F95)</f>
        <v>2.7406399722781572E-2</v>
      </c>
      <c r="AF106" s="31"/>
      <c r="AG106" s="97" t="s">
        <v>54</v>
      </c>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51"/>
      <c r="BU106" s="51"/>
      <c r="BV106" s="51"/>
      <c r="BW106" s="51"/>
      <c r="BX106" s="51"/>
      <c r="BY106" s="51"/>
      <c r="BZ106" s="51"/>
      <c r="CA106" s="51"/>
      <c r="CB106" s="51"/>
      <c r="CC106" s="51"/>
      <c r="CD106" s="51"/>
      <c r="CE106" s="51"/>
      <c r="CF106" s="51"/>
      <c r="CG106" s="51"/>
    </row>
    <row r="107" spans="1:85" s="52" customFormat="1" ht="15">
      <c r="A107" s="96" t="str">
        <f>IF('[1]Configurated Planning view'!B96="","",'[1]Configurated Planning view'!B96)</f>
        <v>Cash Capex (biannual reporting: H1/H2)</v>
      </c>
      <c r="B107" s="20">
        <f>IF(HLOOKUP(B$13,'[1]Overview Qs'!$B$2:$U$106,'[1]Overview vs Planung Ys'!$AH96,0)="","",(HLOOKUP(B$13,'[1]Overview Qs'!B$2:U$106,'[1]Overview vs Planung Ys'!$AH96,0)))</f>
        <v>158.65921454073356</v>
      </c>
      <c r="C107" s="28">
        <f>IF(HLOOKUP(C$1,'[1]Overview Qs'!$B$1:$U$106,'[1]Overview vs Planung Ys'!$AH96+1,0)="","",(HLOOKUP(C$1,'[1]Overview Qs'!B$1:U$106,'[1]Overview vs Planung Ys'!$AH96+1,0)))</f>
        <v>1</v>
      </c>
      <c r="D107" s="29">
        <f>IF(HLOOKUP(D$1,'[1]Overview Qs'!$B$1:$U$106,'[1]Overview vs Planung Ys'!$AH96+1,0)="","",(HLOOKUP(D$1,'[1]Overview Qs'!B$1:U$106,'[1]Overview vs Planung Ys'!$AH96+1,0)))</f>
        <v>158.65921454073356</v>
      </c>
      <c r="E107" s="29">
        <f>IF(HLOOKUP(E$1,'[1]Overview Qs'!$B$1:$U$106,'[1]Overview vs Planung Ys'!$AH96+1,0)="","",(HLOOKUP(E$1,'[1]Overview Qs'!B$1:U$106,'[1]Overview vs Planung Ys'!$AH96+1,0)))</f>
        <v>158.65921454073356</v>
      </c>
      <c r="F107" s="30">
        <f>IF(HLOOKUP(F$1,'[1]Overview Qs'!$B$1:$U$106,'[1]Overview vs Planung Ys'!$AH96+1,0)="","",(HLOOKUP(F$1,'[1]Overview Qs'!B$1:U$106,'[1]Overview vs Planung Ys'!$AH96+1,0)))</f>
        <v>0</v>
      </c>
      <c r="G107" s="20">
        <f>IF('[1]CY Estimates'!B96="","",'[1]CY Estimates'!B96)</f>
        <v>618.87365474279136</v>
      </c>
      <c r="H107" s="28">
        <f>IF('[1]CY Estimates'!C96="","",'[1]CY Estimates'!C96)</f>
        <v>10</v>
      </c>
      <c r="I107" s="29">
        <f>IF('[1]CY Estimates'!D96="","",'[1]CY Estimates'!D96)</f>
        <v>771.13408403574306</v>
      </c>
      <c r="J107" s="29">
        <f>IF('[1]CY Estimates'!E96="","",'[1]CY Estimates'!E96)</f>
        <v>537.60612719240123</v>
      </c>
      <c r="K107" s="31">
        <f>IF('[1]CY Estimates'!F96="","",'[1]CY Estimates'!F96)</f>
        <v>9.6861757566526777E-2</v>
      </c>
      <c r="L107" s="20">
        <f>IF('[1]CY+1 Estimates'!B96="","",'[1]CY+1 Estimates'!B96)</f>
        <v>611.8027336940894</v>
      </c>
      <c r="M107" s="28">
        <f>IF('[1]CY+1 Estimates'!C96="","",'[1]CY+1 Estimates'!C96)</f>
        <v>10</v>
      </c>
      <c r="N107" s="29">
        <f>IF('[1]CY+1 Estimates'!D96="","",'[1]CY+1 Estimates'!D96)</f>
        <v>784.83253055169496</v>
      </c>
      <c r="O107" s="29">
        <f>IF('[1]CY+1 Estimates'!E96="","",'[1]CY+1 Estimates'!E96)</f>
        <v>537.60612719240123</v>
      </c>
      <c r="P107" s="31">
        <f>IF('[1]CY+1 Estimates'!F96="","",'[1]CY+1 Estimates'!F96)</f>
        <v>0.11584357133436664</v>
      </c>
      <c r="Q107" s="20">
        <f>IF('[1]CY+2 Estimates'!B96="","",'[1]CY+2 Estimates'!B96)</f>
        <v>610.02799189638404</v>
      </c>
      <c r="R107" s="28">
        <f>IF('[1]CY+2 Estimates'!C96="","",'[1]CY+2 Estimates'!C96)</f>
        <v>10</v>
      </c>
      <c r="S107" s="29">
        <f>IF('[1]CY+2 Estimates'!D96="","",'[1]CY+2 Estimates'!D96)</f>
        <v>799.85144942101113</v>
      </c>
      <c r="T107" s="29">
        <f>IF('[1]CY+2 Estimates'!E96="","",'[1]CY+2 Estimates'!E96)</f>
        <v>530</v>
      </c>
      <c r="U107" s="31">
        <f>IF('[1]CY+2 Estimates'!F96="","",'[1]CY+2 Estimates'!F96)</f>
        <v>0.12740663741689939</v>
      </c>
      <c r="V107" s="20">
        <f>IF('[1]CY+3 Estimates'!B96="","",'[1]CY+3 Estimates'!B96)</f>
        <v>617.23327695005048</v>
      </c>
      <c r="W107" s="28">
        <f>IF('[1]CY+3 Estimates'!C96="","",'[1]CY+3 Estimates'!C96)</f>
        <v>7</v>
      </c>
      <c r="X107" s="29">
        <f>IF('[1]CY+3 Estimates'!D96="","",'[1]CY+3 Estimates'!D96)</f>
        <v>816.25207050299355</v>
      </c>
      <c r="Y107" s="29">
        <f>IF('[1]CY+3 Estimates'!E96="","",'[1]CY+3 Estimates'!E96)</f>
        <v>530</v>
      </c>
      <c r="Z107" s="31">
        <f>IF('[1]CY+3 Estimates'!F96="","",'[1]CY+3 Estimates'!F96)</f>
        <v>0.15272716738525274</v>
      </c>
      <c r="AA107" s="20">
        <f>IF('[1]CY+4 Estimates'!B96="","",'[1]CY+4 Estimates'!B96)</f>
        <v>566.87039377249062</v>
      </c>
      <c r="AB107" s="28">
        <f>IF('[1]CY+4 Estimates'!C96="","",'[1]CY+4 Estimates'!C96)</f>
        <v>5</v>
      </c>
      <c r="AC107" s="29">
        <f>IF('[1]CY+4 Estimates'!D96="","",'[1]CY+4 Estimates'!D96)</f>
        <v>665.69353844020463</v>
      </c>
      <c r="AD107" s="29">
        <f>IF('[1]CY+4 Estimates'!E96="","",'[1]CY+4 Estimates'!E96)</f>
        <v>501.04519888532241</v>
      </c>
      <c r="AE107" s="31">
        <f>IF('[1]CY+4 Estimates'!F96="","",'[1]CY+4 Estimates'!F96)</f>
        <v>9.8380078569212798E-2</v>
      </c>
      <c r="AF107" s="31"/>
      <c r="AG107" s="97" t="s">
        <v>55</v>
      </c>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c r="BU107" s="51"/>
      <c r="BV107" s="51"/>
      <c r="BW107" s="51"/>
      <c r="BX107" s="51"/>
      <c r="BY107" s="51"/>
      <c r="BZ107" s="51"/>
      <c r="CA107" s="51"/>
      <c r="CB107" s="51"/>
      <c r="CC107" s="51"/>
      <c r="CD107" s="51"/>
      <c r="CE107" s="51"/>
      <c r="CF107" s="51"/>
      <c r="CG107" s="51"/>
    </row>
    <row r="108" spans="1:85" s="52" customFormat="1" ht="15">
      <c r="A108" s="71" t="str">
        <f>IF('[1]Configurated Planning view'!B97="","",'[1]Configurated Planning view'!B97)</f>
        <v/>
      </c>
      <c r="B108" s="20" t="str">
        <f>IF(HLOOKUP(B$13,'[1]Overview Qs'!$B$2:$U$106,'[1]Overview vs Planung Ys'!$AH97,0)="","",(HLOOKUP(B$13,'[1]Overview Qs'!B$2:U$106,'[1]Overview vs Planung Ys'!$AH97,0)))</f>
        <v/>
      </c>
      <c r="C108" s="28" t="str">
        <f>IF(HLOOKUP(C$1,'[1]Overview Qs'!$B$1:$U$106,'[1]Overview vs Planung Ys'!$AH97+1,0)="","",(HLOOKUP(C$1,'[1]Overview Qs'!B$1:U$106,'[1]Overview vs Planung Ys'!$AH97+1,0)))</f>
        <v/>
      </c>
      <c r="D108" s="29" t="str">
        <f>IF(HLOOKUP(D$1,'[1]Overview Qs'!$B$1:$U$106,'[1]Overview vs Planung Ys'!$AH97+1,0)="","",(HLOOKUP(D$1,'[1]Overview Qs'!B$1:U$106,'[1]Overview vs Planung Ys'!$AH97+1,0)))</f>
        <v/>
      </c>
      <c r="E108" s="29" t="str">
        <f>IF(HLOOKUP(E$1,'[1]Overview Qs'!$B$1:$U$106,'[1]Overview vs Planung Ys'!$AH97+1,0)="","",(HLOOKUP(E$1,'[1]Overview Qs'!B$1:U$106,'[1]Overview vs Planung Ys'!$AH97+1,0)))</f>
        <v/>
      </c>
      <c r="F108" s="30" t="str">
        <f>IF(HLOOKUP(F$1,'[1]Overview Qs'!$B$1:$U$106,'[1]Overview vs Planung Ys'!$AH97+1,0)="","",(HLOOKUP(F$1,'[1]Overview Qs'!B$1:U$106,'[1]Overview vs Planung Ys'!$AH97+1,0)))</f>
        <v/>
      </c>
      <c r="G108" s="20"/>
      <c r="H108" s="28"/>
      <c r="I108" s="29"/>
      <c r="J108" s="29"/>
      <c r="K108" s="31"/>
      <c r="L108" s="20"/>
      <c r="M108" s="28"/>
      <c r="N108" s="29"/>
      <c r="O108" s="29"/>
      <c r="P108" s="31"/>
      <c r="Q108" s="20"/>
      <c r="R108" s="28"/>
      <c r="S108" s="29"/>
      <c r="T108" s="29"/>
      <c r="U108" s="31"/>
      <c r="V108" s="20"/>
      <c r="W108" s="28"/>
      <c r="X108" s="29"/>
      <c r="Y108" s="29"/>
      <c r="Z108" s="31"/>
      <c r="AA108" s="20"/>
      <c r="AB108" s="28"/>
      <c r="AC108" s="29"/>
      <c r="AD108" s="29"/>
      <c r="AE108" s="31"/>
      <c r="AF108" s="31"/>
      <c r="AG108" s="72" t="s">
        <v>38</v>
      </c>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c r="BO108" s="51"/>
      <c r="BP108" s="51"/>
      <c r="BQ108" s="51"/>
      <c r="BR108" s="51"/>
      <c r="BS108" s="51"/>
      <c r="BT108" s="51"/>
      <c r="BU108" s="51"/>
      <c r="BV108" s="51"/>
      <c r="BW108" s="51"/>
      <c r="BX108" s="51"/>
      <c r="BY108" s="51"/>
      <c r="BZ108" s="51"/>
      <c r="CA108" s="51"/>
      <c r="CB108" s="51"/>
      <c r="CC108" s="51"/>
      <c r="CD108" s="51"/>
      <c r="CE108" s="51"/>
      <c r="CF108" s="51"/>
      <c r="CG108" s="51"/>
    </row>
    <row r="109" spans="1:85" s="52" customFormat="1" ht="15">
      <c r="A109" s="71"/>
      <c r="B109" s="20"/>
      <c r="C109" s="28" t="str">
        <f>IF(HLOOKUP(C$1,'[1]Overview Qs'!$B$1:$U$106,'[1]Overview vs Planung Ys'!$AH98+1,0)="","",(HLOOKUP(C$1,'[1]Overview Qs'!B$1:U$106,'[1]Overview vs Planung Ys'!$AH98+1,0)))</f>
        <v/>
      </c>
      <c r="D109" s="29" t="str">
        <f>IF(HLOOKUP(D$1,'[1]Overview Qs'!$B$1:$U$106,'[1]Overview vs Planung Ys'!$AH98+1,0)="","",(HLOOKUP(D$1,'[1]Overview Qs'!B$1:U$106,'[1]Overview vs Planung Ys'!$AH98+1,0)))</f>
        <v/>
      </c>
      <c r="E109" s="29" t="str">
        <f>IF(HLOOKUP(E$1,'[1]Overview Qs'!$B$1:$U$106,'[1]Overview vs Planung Ys'!$AH98+1,0)="","",(HLOOKUP(E$1,'[1]Overview Qs'!B$1:U$106,'[1]Overview vs Planung Ys'!$AH98+1,0)))</f>
        <v/>
      </c>
      <c r="F109" s="30" t="str">
        <f>IF(HLOOKUP(F$1,'[1]Overview Qs'!$B$1:$U$106,'[1]Overview vs Planung Ys'!$AH98+1,0)="","",(HLOOKUP(F$1,'[1]Overview Qs'!B$1:U$106,'[1]Overview vs Planung Ys'!$AH98+1,0)))</f>
        <v/>
      </c>
      <c r="G109" s="20"/>
      <c r="H109" s="28"/>
      <c r="I109" s="29"/>
      <c r="J109" s="29"/>
      <c r="K109" s="31"/>
      <c r="L109" s="20"/>
      <c r="M109" s="28"/>
      <c r="N109" s="29"/>
      <c r="O109" s="29"/>
      <c r="P109" s="31"/>
      <c r="Q109" s="20"/>
      <c r="R109" s="28"/>
      <c r="S109" s="29"/>
      <c r="T109" s="29"/>
      <c r="U109" s="31"/>
      <c r="V109" s="20"/>
      <c r="W109" s="28"/>
      <c r="X109" s="29"/>
      <c r="Y109" s="29"/>
      <c r="Z109" s="31"/>
      <c r="AA109" s="20"/>
      <c r="AB109" s="28"/>
      <c r="AC109" s="29"/>
      <c r="AD109" s="29"/>
      <c r="AE109" s="31"/>
      <c r="AF109" s="31"/>
      <c r="AG109" s="72"/>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51"/>
      <c r="BS109" s="51"/>
      <c r="BT109" s="51"/>
      <c r="BU109" s="51"/>
      <c r="BV109" s="51"/>
      <c r="BW109" s="51"/>
      <c r="BX109" s="51"/>
      <c r="BY109" s="51"/>
      <c r="BZ109" s="51"/>
      <c r="CA109" s="51"/>
      <c r="CB109" s="51"/>
      <c r="CC109" s="51"/>
      <c r="CD109" s="51"/>
      <c r="CE109" s="51"/>
      <c r="CF109" s="51"/>
      <c r="CG109" s="51"/>
    </row>
    <row r="110" spans="1:85" s="26" customFormat="1" ht="15">
      <c r="A110" s="71" t="str">
        <f>IF('[1]Configurated Planning view'!B99="","",'[1]Configurated Planning view'!B99)</f>
        <v>Adj. D&amp;A</v>
      </c>
      <c r="B110" s="20">
        <f>IF(HLOOKUP(B$13,'[1]Overview Qs'!$B$2:$U$106,'[1]Overview vs Planung Ys'!$AH99,0)="","",(HLOOKUP(B$13,'[1]Overview Qs'!B$2:U$106,'[1]Overview vs Planung Ys'!$AH99,0)))</f>
        <v>2500.7244475299185</v>
      </c>
      <c r="C110" s="28">
        <f>IF(HLOOKUP(C$1,'[1]Overview Qs'!$B$1:$U$106,'[1]Overview vs Planung Ys'!$AH99+1,0)="","",(HLOOKUP(C$1,'[1]Overview Qs'!B$1:U$106,'[1]Overview vs Planung Ys'!$AH99+1,0)))</f>
        <v>15</v>
      </c>
      <c r="D110" s="29">
        <f>IF(HLOOKUP(D$1,'[1]Overview Qs'!$B$1:$U$106,'[1]Overview vs Planung Ys'!$AH99+1,0)="","",(HLOOKUP(D$1,'[1]Overview Qs'!B$1:U$106,'[1]Overview vs Planung Ys'!$AH99+1,0)))</f>
        <v>2710.2571143157861</v>
      </c>
      <c r="E110" s="29">
        <f>IF(HLOOKUP(E$1,'[1]Overview Qs'!$B$1:$U$106,'[1]Overview vs Planung Ys'!$AH99+1,0)="","",(HLOOKUP(E$1,'[1]Overview Qs'!B$1:U$106,'[1]Overview vs Planung Ys'!$AH99+1,0)))</f>
        <v>2373</v>
      </c>
      <c r="F110" s="30">
        <f>IF(HLOOKUP(F$1,'[1]Overview Qs'!$B$1:$U$106,'[1]Overview vs Planung Ys'!$AH99+1,0)="","",(HLOOKUP(F$1,'[1]Overview Qs'!B$1:U$106,'[1]Overview vs Planung Ys'!$AH99+1,0)))</f>
        <v>3.1746992011656601E-2</v>
      </c>
      <c r="G110" s="20">
        <f>IF('[1]CY Estimates'!B99="","",'[1]CY Estimates'!B99)</f>
        <v>10182.035736652704</v>
      </c>
      <c r="H110" s="28">
        <f>IF('[1]CY Estimates'!C99="","",'[1]CY Estimates'!C99)</f>
        <v>17</v>
      </c>
      <c r="I110" s="29">
        <f>IF('[1]CY Estimates'!D99="","",'[1]CY Estimates'!D99)</f>
        <v>10888.784064910578</v>
      </c>
      <c r="J110" s="29">
        <f>IF('[1]CY Estimates'!E99="","",'[1]CY Estimates'!E99)</f>
        <v>9863.7579519953724</v>
      </c>
      <c r="K110" s="31">
        <f>IF('[1]CY Estimates'!F99="","",'[1]CY Estimates'!F99)</f>
        <v>2.3664761355178802E-2</v>
      </c>
      <c r="L110" s="20">
        <f>IF('[1]CY+1 Estimates'!B99="","",'[1]CY+1 Estimates'!B99)</f>
        <v>9685.4846996555134</v>
      </c>
      <c r="M110" s="28">
        <f>IF('[1]CY+1 Estimates'!C99="","",'[1]CY+1 Estimates'!C99)</f>
        <v>17</v>
      </c>
      <c r="N110" s="29">
        <f>IF('[1]CY+1 Estimates'!D99="","",'[1]CY+1 Estimates'!D99)</f>
        <v>10881.926747595329</v>
      </c>
      <c r="O110" s="29">
        <f>IF('[1]CY+1 Estimates'!E99="","",'[1]CY+1 Estimates'!E99)</f>
        <v>1743</v>
      </c>
      <c r="P110" s="31">
        <f>IF('[1]CY+1 Estimates'!F99="","",'[1]CY+1 Estimates'!F99)</f>
        <v>0.20718651785218892</v>
      </c>
      <c r="Q110" s="20">
        <f>IF('[1]CY+2 Estimates'!B99="","",'[1]CY+2 Estimates'!B99)</f>
        <v>9632.6841068986578</v>
      </c>
      <c r="R110" s="28">
        <f>IF('[1]CY+2 Estimates'!C99="","",'[1]CY+2 Estimates'!C99)</f>
        <v>17</v>
      </c>
      <c r="S110" s="29">
        <f>IF('[1]CY+2 Estimates'!D99="","",'[1]CY+2 Estimates'!D99)</f>
        <v>10747.807237038049</v>
      </c>
      <c r="T110" s="29">
        <f>IF('[1]CY+2 Estimates'!E99="","",'[1]CY+2 Estimates'!E99)</f>
        <v>1743</v>
      </c>
      <c r="U110" s="31">
        <f>IF('[1]CY+2 Estimates'!F99="","",'[1]CY+2 Estimates'!F99)</f>
        <v>0.20901822102262155</v>
      </c>
      <c r="V110" s="20">
        <f>IF('[1]CY+3 Estimates'!B99="","",'[1]CY+3 Estimates'!B99)</f>
        <v>9563.6041175671744</v>
      </c>
      <c r="W110" s="28">
        <f>IF('[1]CY+3 Estimates'!C99="","",'[1]CY+3 Estimates'!C99)</f>
        <v>14</v>
      </c>
      <c r="X110" s="29">
        <f>IF('[1]CY+3 Estimates'!D99="","",'[1]CY+3 Estimates'!D99)</f>
        <v>10915.835930205998</v>
      </c>
      <c r="Y110" s="29">
        <f>IF('[1]CY+3 Estimates'!E99="","",'[1]CY+3 Estimates'!E99)</f>
        <v>1743</v>
      </c>
      <c r="Z110" s="31">
        <f>IF('[1]CY+3 Estimates'!F99="","",'[1]CY+3 Estimates'!F99)</f>
        <v>0.23106575653122388</v>
      </c>
      <c r="AA110" s="20">
        <f>IF('[1]CY+4 Estimates'!B99="","",'[1]CY+4 Estimates'!B99)</f>
        <v>9204.7152067801326</v>
      </c>
      <c r="AB110" s="28">
        <f>IF('[1]CY+4 Estimates'!C99="","",'[1]CY+4 Estimates'!C99)</f>
        <v>10</v>
      </c>
      <c r="AC110" s="29">
        <f>IF('[1]CY+4 Estimates'!D99="","",'[1]CY+4 Estimates'!D99)</f>
        <v>10712.028508047737</v>
      </c>
      <c r="AD110" s="29">
        <f>IF('[1]CY+4 Estimates'!E99="","",'[1]CY+4 Estimates'!E99)</f>
        <v>1743</v>
      </c>
      <c r="AE110" s="31">
        <f>IF('[1]CY+4 Estimates'!F99="","",'[1]CY+4 Estimates'!F99)</f>
        <v>0.27398069667911457</v>
      </c>
      <c r="AF110" s="31">
        <f>(AA110/'[1]FY Cockpit'!C99)^(1/5)-1</f>
        <v>-1.9805497738546562E-2</v>
      </c>
      <c r="AG110" s="72" t="s">
        <v>56</v>
      </c>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row>
    <row r="111" spans="1:85" s="26" customFormat="1" ht="15">
      <c r="A111" s="98" t="str">
        <f>IF('[1]Configurated Planning view'!B100="","",'[1]Configurated Planning view'!B100)</f>
        <v>Adj. Group EBIT</v>
      </c>
      <c r="B111" s="65">
        <f>IF(HLOOKUP(B$13,'[1]Overview Qs'!$B$2:$U$106,'[1]Overview vs Planung Ys'!$AH100,0)="","",(HLOOKUP(B$13,'[1]Overview Qs'!B$2:U$106,'[1]Overview vs Planung Ys'!$AH100,0)))</f>
        <v>1661.6410055264687</v>
      </c>
      <c r="C111" s="80">
        <f>IF(HLOOKUP(C$1,'[1]Overview Qs'!$B$1:$U$106,'[1]Overview vs Planung Ys'!$AH100+1,0)="","",(HLOOKUP(C$1,'[1]Overview Qs'!B$1:U$106,'[1]Overview vs Planung Ys'!$AH100+1,0)))</f>
        <v>16</v>
      </c>
      <c r="D111" s="88">
        <f>IF(HLOOKUP(D$1,'[1]Overview Qs'!$B$1:$U$106,'[1]Overview vs Planung Ys'!$AH100+1,0)="","",(HLOOKUP(D$1,'[1]Overview Qs'!B$1:U$106,'[1]Overview vs Planung Ys'!$AH100+1,0)))</f>
        <v>1888.9179706211085</v>
      </c>
      <c r="E111" s="88">
        <f>IF(HLOOKUP(E$1,'[1]Overview Qs'!$B$1:$U$106,'[1]Overview vs Planung Ys'!$AH100+1,0)="","",(HLOOKUP(E$1,'[1]Overview Qs'!B$1:U$106,'[1]Overview vs Planung Ys'!$AH100+1,0)))</f>
        <v>1332.9682491847261</v>
      </c>
      <c r="F111" s="82">
        <f>IF(HLOOKUP(F$1,'[1]Overview Qs'!$B$1:$U$106,'[1]Overview vs Planung Ys'!$AH100+1,0)="","",(HLOOKUP(F$1,'[1]Overview Qs'!B$1:U$106,'[1]Overview vs Planung Ys'!$AH100+1,0)))</f>
        <v>8.7464851747195385E-2</v>
      </c>
      <c r="G111" s="65">
        <f>IF('[1]CY Estimates'!B100="","",'[1]CY Estimates'!B100)</f>
        <v>7216.9710051721368</v>
      </c>
      <c r="H111" s="80">
        <f>IF('[1]CY Estimates'!C100="","",'[1]CY Estimates'!C100)</f>
        <v>18</v>
      </c>
      <c r="I111" s="88">
        <f>IF('[1]CY Estimates'!D100="","",'[1]CY Estimates'!D100)</f>
        <v>7986.927963415852</v>
      </c>
      <c r="J111" s="88">
        <f>IF('[1]CY Estimates'!E100="","",'[1]CY Estimates'!E100)</f>
        <v>6292.4456185812014</v>
      </c>
      <c r="K111" s="83">
        <f>IF('[1]CY Estimates'!F100="","",'[1]CY Estimates'!F100)</f>
        <v>5.7709103124115306E-2</v>
      </c>
      <c r="L111" s="65">
        <f>IF('[1]CY+1 Estimates'!B100="","",'[1]CY+1 Estimates'!B100)</f>
        <v>7882.467552908387</v>
      </c>
      <c r="M111" s="80">
        <f>IF('[1]CY+1 Estimates'!C100="","",'[1]CY+1 Estimates'!C100)</f>
        <v>18</v>
      </c>
      <c r="N111" s="88">
        <f>IF('[1]CY+1 Estimates'!D100="","",'[1]CY+1 Estimates'!D100)</f>
        <v>8927.5969740314213</v>
      </c>
      <c r="O111" s="88">
        <f>IF('[1]CY+1 Estimates'!E100="","",'[1]CY+1 Estimates'!E100)</f>
        <v>7006.4957672334076</v>
      </c>
      <c r="P111" s="83">
        <f>IF('[1]CY+1 Estimates'!F100="","",'[1]CY+1 Estimates'!F100)</f>
        <v>5.6735086086146032E-2</v>
      </c>
      <c r="Q111" s="65">
        <f>IF('[1]CY+2 Estimates'!B100="","",'[1]CY+2 Estimates'!B100)</f>
        <v>8466.0556292421243</v>
      </c>
      <c r="R111" s="80">
        <f>IF('[1]CY+2 Estimates'!C100="","",'[1]CY+2 Estimates'!C100)</f>
        <v>18</v>
      </c>
      <c r="S111" s="88">
        <f>IF('[1]CY+2 Estimates'!D100="","",'[1]CY+2 Estimates'!D100)</f>
        <v>9989.0493723890377</v>
      </c>
      <c r="T111" s="88">
        <f>IF('[1]CY+2 Estimates'!E100="","",'[1]CY+2 Estimates'!E100)</f>
        <v>7534.5612791887706</v>
      </c>
      <c r="U111" s="83">
        <f>IF('[1]CY+2 Estimates'!F100="","",'[1]CY+2 Estimates'!F100)</f>
        <v>6.4433670721965722E-2</v>
      </c>
      <c r="V111" s="65">
        <f>IF('[1]CY+3 Estimates'!B100="","",'[1]CY+3 Estimates'!B100)</f>
        <v>8445.7748414821272</v>
      </c>
      <c r="W111" s="80">
        <f>IF('[1]CY+3 Estimates'!C100="","",'[1]CY+3 Estimates'!C100)</f>
        <v>15</v>
      </c>
      <c r="X111" s="88">
        <f>IF('[1]CY+3 Estimates'!D100="","",'[1]CY+3 Estimates'!D100)</f>
        <v>9838.1008868091594</v>
      </c>
      <c r="Y111" s="88">
        <f>IF('[1]CY+3 Estimates'!E100="","",'[1]CY+3 Estimates'!E100)</f>
        <v>1711.6714719334259</v>
      </c>
      <c r="Z111" s="83">
        <f>IF('[1]CY+3 Estimates'!F100="","",'[1]CY+3 Estimates'!F100)</f>
        <v>0.22051908249438631</v>
      </c>
      <c r="AA111" s="65">
        <f>IF('[1]CY+4 Estimates'!B100="","",'[1]CY+4 Estimates'!B100)</f>
        <v>9502.5251005641258</v>
      </c>
      <c r="AB111" s="80">
        <f>IF('[1]CY+4 Estimates'!C100="","",'[1]CY+4 Estimates'!C100)</f>
        <v>11</v>
      </c>
      <c r="AC111" s="88">
        <f>IF('[1]CY+4 Estimates'!D100="","",'[1]CY+4 Estimates'!D100)</f>
        <v>10514.696805849791</v>
      </c>
      <c r="AD111" s="88">
        <f>IF('[1]CY+4 Estimates'!E100="","",'[1]CY+4 Estimates'!E100)</f>
        <v>8301.9848255105207</v>
      </c>
      <c r="AE111" s="83">
        <f>IF('[1]CY+4 Estimates'!F100="","",'[1]CY+4 Estimates'!F100)</f>
        <v>6.5785994196750144E-2</v>
      </c>
      <c r="AF111" s="83">
        <f>(AA111/'[1]FY Cockpit'!C100)^(1/5)-1</f>
        <v>5.5572880870214059E-2</v>
      </c>
      <c r="AG111" s="99" t="s">
        <v>57</v>
      </c>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row>
    <row r="112" spans="1:85" s="52" customFormat="1" ht="15">
      <c r="A112" s="64" t="str">
        <f>IF('[1]Configurated Planning view'!B101="","",'[1]Configurated Planning view'!B101)</f>
        <v>Adj. Net income</v>
      </c>
      <c r="B112" s="65">
        <f>IF(HLOOKUP(B$13,'[1]Overview Qs'!$B$2:$U$106,'[1]Overview vs Planung Ys'!$AH101,0)="","",(HLOOKUP(B$13,'[1]Overview Qs'!B$2:U$106,'[1]Overview vs Planung Ys'!$AH101,0)))</f>
        <v>589.23900615910929</v>
      </c>
      <c r="C112" s="80">
        <f>IF(HLOOKUP(C$1,'[1]Overview Qs'!$B$1:$U$106,'[1]Overview vs Planung Ys'!$AH101+1,0)="","",(HLOOKUP(C$1,'[1]Overview Qs'!B$1:U$106,'[1]Overview vs Planung Ys'!$AH101+1,0)))</f>
        <v>17</v>
      </c>
      <c r="D112" s="88">
        <f>IF(HLOOKUP(D$1,'[1]Overview Qs'!$B$1:$U$106,'[1]Overview vs Planung Ys'!$AH101+1,0)="","",(HLOOKUP(D$1,'[1]Overview Qs'!B$1:U$106,'[1]Overview vs Planung Ys'!$AH101+1,0)))</f>
        <v>796.26800289619405</v>
      </c>
      <c r="E112" s="88">
        <f>IF(HLOOKUP(E$1,'[1]Overview Qs'!$B$1:$U$106,'[1]Overview vs Planung Ys'!$AH101+1,0)="","",(HLOOKUP(E$1,'[1]Overview Qs'!B$1:U$106,'[1]Overview vs Planung Ys'!$AH101+1,0)))</f>
        <v>397.156115772097</v>
      </c>
      <c r="F112" s="82">
        <f>IF(HLOOKUP(F$1,'[1]Overview Qs'!$B$1:$U$106,'[1]Overview vs Planung Ys'!$AH101+1,0)="","",(HLOOKUP(F$1,'[1]Overview Qs'!B$1:U$106,'[1]Overview vs Planung Ys'!$AH101+1,0)))</f>
        <v>0.173661522904724</v>
      </c>
      <c r="G112" s="65">
        <f>IF('[1]CY Estimates'!B101="","",'[1]CY Estimates'!B101)</f>
        <v>2817.9138963465844</v>
      </c>
      <c r="H112" s="80">
        <f>IF('[1]CY Estimates'!C101="","",'[1]CY Estimates'!C101)</f>
        <v>17</v>
      </c>
      <c r="I112" s="88">
        <f>IF('[1]CY Estimates'!D101="","",'[1]CY Estimates'!D101)</f>
        <v>3402.8575091791208</v>
      </c>
      <c r="J112" s="88">
        <f>IF('[1]CY Estimates'!E101="","",'[1]CY Estimates'!E101)</f>
        <v>2297.5358087751642</v>
      </c>
      <c r="K112" s="83">
        <f>IF('[1]CY Estimates'!F101="","",'[1]CY Estimates'!F101)</f>
        <v>0.10708368206863272</v>
      </c>
      <c r="L112" s="65">
        <f>IF('[1]CY+1 Estimates'!B101="","",'[1]CY+1 Estimates'!B101)</f>
        <v>3228.4097868450358</v>
      </c>
      <c r="M112" s="80">
        <f>IF('[1]CY+1 Estimates'!C101="","",'[1]CY+1 Estimates'!C101)</f>
        <v>17</v>
      </c>
      <c r="N112" s="88">
        <f>IF('[1]CY+1 Estimates'!D101="","",'[1]CY+1 Estimates'!D101)</f>
        <v>3921.5581623630578</v>
      </c>
      <c r="O112" s="88">
        <f>IF('[1]CY+1 Estimates'!E101="","",'[1]CY+1 Estimates'!E101)</f>
        <v>2678.3831617400438</v>
      </c>
      <c r="P112" s="83">
        <f>IF('[1]CY+1 Estimates'!F101="","",'[1]CY+1 Estimates'!F101)</f>
        <v>0.10687273897271336</v>
      </c>
      <c r="Q112" s="65">
        <f>IF('[1]CY+2 Estimates'!B101="","",'[1]CY+2 Estimates'!B101)</f>
        <v>3637.1732278464046</v>
      </c>
      <c r="R112" s="80">
        <f>IF('[1]CY+2 Estimates'!C101="","",'[1]CY+2 Estimates'!C101)</f>
        <v>17</v>
      </c>
      <c r="S112" s="88">
        <f>IF('[1]CY+2 Estimates'!D101="","",'[1]CY+2 Estimates'!D101)</f>
        <v>4615.935823968015</v>
      </c>
      <c r="T112" s="88">
        <f>IF('[1]CY+2 Estimates'!E101="","",'[1]CY+2 Estimates'!E101)</f>
        <v>2876.2598070732051</v>
      </c>
      <c r="U112" s="83">
        <f>IF('[1]CY+2 Estimates'!F101="","",'[1]CY+2 Estimates'!F101)</f>
        <v>0.13265853358688645</v>
      </c>
      <c r="V112" s="65">
        <f>IF('[1]CY+3 Estimates'!B101="","",'[1]CY+3 Estimates'!B101)</f>
        <v>3923.7062913892855</v>
      </c>
      <c r="W112" s="80">
        <f>IF('[1]CY+3 Estimates'!C101="","",'[1]CY+3 Estimates'!C101)</f>
        <v>14</v>
      </c>
      <c r="X112" s="88">
        <f>IF('[1]CY+3 Estimates'!D101="","",'[1]CY+3 Estimates'!D101)</f>
        <v>4617.8980416605164</v>
      </c>
      <c r="Y112" s="88">
        <f>IF('[1]CY+3 Estimates'!E101="","",'[1]CY+3 Estimates'!E101)</f>
        <v>3113.2267023926984</v>
      </c>
      <c r="Z112" s="83">
        <f>IF('[1]CY+3 Estimates'!F101="","",'[1]CY+3 Estimates'!F101)</f>
        <v>0.13060752349699931</v>
      </c>
      <c r="AA112" s="65">
        <f>IF('[1]CY+4 Estimates'!B101="","",'[1]CY+4 Estimates'!B101)</f>
        <v>4287.2868965293328</v>
      </c>
      <c r="AB112" s="80">
        <f>IF('[1]CY+4 Estimates'!C101="","",'[1]CY+4 Estimates'!C101)</f>
        <v>10</v>
      </c>
      <c r="AC112" s="88">
        <f>IF('[1]CY+4 Estimates'!D101="","",'[1]CY+4 Estimates'!D101)</f>
        <v>5069.5929175447873</v>
      </c>
      <c r="AD112" s="88">
        <f>IF('[1]CY+4 Estimates'!E101="","",'[1]CY+4 Estimates'!E101)</f>
        <v>2999.0923729180568</v>
      </c>
      <c r="AE112" s="83">
        <f>IF('[1]CY+4 Estimates'!F101="","",'[1]CY+4 Estimates'!F101)</f>
        <v>0.15916712419414553</v>
      </c>
      <c r="AF112" s="83">
        <f>(AA112/'[1]FY Cockpit'!C101)^(1/5)-1</f>
        <v>9.247671367196153E-2</v>
      </c>
      <c r="AG112" s="70" t="s">
        <v>58</v>
      </c>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c r="BO112" s="51"/>
      <c r="BP112" s="51"/>
      <c r="BQ112" s="51"/>
      <c r="BR112" s="51"/>
      <c r="BS112" s="51"/>
      <c r="BT112" s="51"/>
      <c r="BU112" s="51"/>
      <c r="BV112" s="51"/>
      <c r="BW112" s="51"/>
      <c r="BX112" s="51"/>
      <c r="BY112" s="51"/>
      <c r="BZ112" s="51"/>
      <c r="CA112" s="51"/>
      <c r="CB112" s="51"/>
      <c r="CC112" s="51"/>
      <c r="CD112" s="51"/>
      <c r="CE112" s="51"/>
      <c r="CF112" s="51"/>
      <c r="CG112" s="51"/>
    </row>
    <row r="113" spans="1:85" s="52" customFormat="1" ht="15">
      <c r="A113" s="64" t="str">
        <f>IF('[1]Configurated Planning view'!B102="","",'[1]Configurated Planning view'!B102)</f>
        <v>Net Income (reported)</v>
      </c>
      <c r="B113" s="65">
        <f>IF(HLOOKUP(B$13,'[1]Overview Qs'!$B$2:$U$106,'[1]Overview vs Planung Ys'!$AH102,0)="","",(HLOOKUP(B$13,'[1]Overview Qs'!B$2:U$106,'[1]Overview vs Planung Ys'!$AH102,0)))</f>
        <v>768.20718901125349</v>
      </c>
      <c r="C113" s="80">
        <f>IF(HLOOKUP(C$1,'[1]Overview Qs'!$B$1:$U$106,'[1]Overview vs Planung Ys'!$AH102+1,0)="","",(HLOOKUP(C$1,'[1]Overview Qs'!B$1:U$106,'[1]Overview vs Planung Ys'!$AH102+1,0)))</f>
        <v>13</v>
      </c>
      <c r="D113" s="88">
        <f>IF(HLOOKUP(D$1,'[1]Overview Qs'!$B$1:$U$106,'[1]Overview vs Planung Ys'!$AH102+1,0)="","",(HLOOKUP(D$1,'[1]Overview Qs'!B$1:U$106,'[1]Overview vs Planung Ys'!$AH102+1,0)))</f>
        <v>1692.7960189492671</v>
      </c>
      <c r="E113" s="88">
        <f>IF(HLOOKUP(E$1,'[1]Overview Qs'!$B$1:$U$106,'[1]Overview vs Planung Ys'!$AH102+1,0)="","",(HLOOKUP(E$1,'[1]Overview Qs'!B$1:U$106,'[1]Overview vs Planung Ys'!$AH102+1,0)))</f>
        <v>145.10611577209704</v>
      </c>
      <c r="F113" s="82">
        <f>IF(HLOOKUP(F$1,'[1]Overview Qs'!$B$1:$U$106,'[1]Overview vs Planung Ys'!$AH102+1,0)="","",(HLOOKUP(F$1,'[1]Overview Qs'!B$1:U$106,'[1]Overview vs Planung Ys'!$AH102+1,0)))</f>
        <v>0.63739860608022192</v>
      </c>
      <c r="G113" s="65">
        <f>IF('[1]CY Estimates'!B102="","",'[1]CY Estimates'!B102)</f>
        <v>2318.5146562903706</v>
      </c>
      <c r="H113" s="80">
        <f>IF('[1]CY Estimates'!C102="","",'[1]CY Estimates'!C102)</f>
        <v>14</v>
      </c>
      <c r="I113" s="88">
        <f>IF('[1]CY Estimates'!D102="","",'[1]CY Estimates'!D102)</f>
        <v>4917.7878415061969</v>
      </c>
      <c r="J113" s="88">
        <f>IF('[1]CY Estimates'!E102="","",'[1]CY Estimates'!E102)</f>
        <v>998.75194265422488</v>
      </c>
      <c r="K113" s="83">
        <f>IF('[1]CY Estimates'!F102="","",'[1]CY Estimates'!F102)</f>
        <v>0.42057030016243868</v>
      </c>
      <c r="L113" s="65">
        <f>IF('[1]CY+1 Estimates'!B102="","",'[1]CY+1 Estimates'!B102)</f>
        <v>2618.0936727742069</v>
      </c>
      <c r="M113" s="80">
        <f>IF('[1]CY+1 Estimates'!C102="","",'[1]CY+1 Estimates'!C102)</f>
        <v>14</v>
      </c>
      <c r="N113" s="88">
        <f>IF('[1]CY+1 Estimates'!D102="","",'[1]CY+1 Estimates'!D102)</f>
        <v>5644.5506616616731</v>
      </c>
      <c r="O113" s="88">
        <f>IF('[1]CY+1 Estimates'!E102="","",'[1]CY+1 Estimates'!E102)</f>
        <v>1334.3908693020876</v>
      </c>
      <c r="P113" s="83">
        <f>IF('[1]CY+1 Estimates'!F102="","",'[1]CY+1 Estimates'!F102)</f>
        <v>0.38125966915021531</v>
      </c>
      <c r="Q113" s="65">
        <f>IF('[1]CY+2 Estimates'!B102="","",'[1]CY+2 Estimates'!B102)</f>
        <v>3283.0033320340563</v>
      </c>
      <c r="R113" s="80">
        <f>IF('[1]CY+2 Estimates'!C102="","",'[1]CY+2 Estimates'!C102)</f>
        <v>14</v>
      </c>
      <c r="S113" s="88">
        <f>IF('[1]CY+2 Estimates'!D102="","",'[1]CY+2 Estimates'!D102)</f>
        <v>6162.0502523018622</v>
      </c>
      <c r="T113" s="88">
        <f>IF('[1]CY+2 Estimates'!E102="","",'[1]CY+2 Estimates'!E102)</f>
        <v>1760.9767249272027</v>
      </c>
      <c r="U113" s="83">
        <f>IF('[1]CY+2 Estimates'!F102="","",'[1]CY+2 Estimates'!F102)</f>
        <v>0.31735773444419535</v>
      </c>
      <c r="V113" s="65">
        <f>IF('[1]CY+3 Estimates'!B102="","",'[1]CY+3 Estimates'!B102)</f>
        <v>3615.2286326237563</v>
      </c>
      <c r="W113" s="80">
        <f>IF('[1]CY+3 Estimates'!C102="","",'[1]CY+3 Estimates'!C102)</f>
        <v>11</v>
      </c>
      <c r="X113" s="88">
        <f>IF('[1]CY+3 Estimates'!D102="","",'[1]CY+3 Estimates'!D102)</f>
        <v>6442.8980416605164</v>
      </c>
      <c r="Y113" s="88">
        <f>IF('[1]CY+3 Estimates'!E102="","",'[1]CY+3 Estimates'!E102)</f>
        <v>2287.2291803820253</v>
      </c>
      <c r="Z113" s="83">
        <f>IF('[1]CY+3 Estimates'!F102="","",'[1]CY+3 Estimates'!F102)</f>
        <v>0.29130122541672593</v>
      </c>
      <c r="AA113" s="65">
        <f>IF('[1]CY+4 Estimates'!B102="","",'[1]CY+4 Estimates'!B102)</f>
        <v>4209.3545586594482</v>
      </c>
      <c r="AB113" s="80">
        <f>IF('[1]CY+4 Estimates'!C102="","",'[1]CY+4 Estimates'!C102)</f>
        <v>8</v>
      </c>
      <c r="AC113" s="88">
        <f>IF('[1]CY+4 Estimates'!D102="","",'[1]CY+4 Estimates'!D102)</f>
        <v>6793.285323720931</v>
      </c>
      <c r="AD113" s="88">
        <f>IF('[1]CY+4 Estimates'!E102="","",'[1]CY+4 Estimates'!E102)</f>
        <v>2931.4622476215736</v>
      </c>
      <c r="AE113" s="83">
        <f>IF('[1]CY+4 Estimates'!F102="","",'[1]CY+4 Estimates'!F102)</f>
        <v>0.28133193195753986</v>
      </c>
      <c r="AF113" s="83">
        <f>(AA113/'[1]FY Cockpit'!C102)^(1/5)-1</f>
        <v>0.3525287703075406</v>
      </c>
      <c r="AG113" s="70" t="s">
        <v>59</v>
      </c>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c r="BO113" s="51"/>
      <c r="BP113" s="51"/>
      <c r="BQ113" s="51"/>
      <c r="BR113" s="51"/>
      <c r="BS113" s="51"/>
      <c r="BT113" s="51"/>
      <c r="BU113" s="51"/>
      <c r="BV113" s="51"/>
      <c r="BW113" s="51"/>
      <c r="BX113" s="51"/>
      <c r="BY113" s="51"/>
      <c r="BZ113" s="51"/>
      <c r="CA113" s="51"/>
      <c r="CB113" s="51"/>
      <c r="CC113" s="51"/>
      <c r="CD113" s="51"/>
      <c r="CE113" s="51"/>
      <c r="CF113" s="51"/>
      <c r="CG113" s="51"/>
    </row>
    <row r="114" spans="1:85" s="9" customFormat="1" ht="15.75" hidden="1" thickTop="1">
      <c r="A114" s="100" t="s">
        <v>60</v>
      </c>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2" t="s">
        <v>60</v>
      </c>
    </row>
    <row r="115" spans="1:85" ht="15" hidden="1">
      <c r="A115" s="103"/>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5"/>
    </row>
    <row r="116" spans="1:85" hidden="1">
      <c r="A116" s="107" t="s">
        <v>61</v>
      </c>
      <c r="B116" s="108"/>
      <c r="C116" s="109"/>
      <c r="D116" s="110"/>
      <c r="E116" s="110"/>
      <c r="F116" s="111"/>
      <c r="G116" s="112"/>
      <c r="H116" s="113"/>
      <c r="I116" s="113"/>
      <c r="J116" s="113"/>
      <c r="K116" s="114"/>
      <c r="L116" s="112" t="str">
        <f>IF('[1]CY+1 Estimates'!B107="","",'[1]CY+1 Estimates'!B107)</f>
        <v/>
      </c>
      <c r="M116" s="113" t="str">
        <f>IF('[1]CY+1 Estimates'!C107="","",'[1]CY+1 Estimates'!C107)</f>
        <v/>
      </c>
      <c r="N116" s="113" t="str">
        <f>IF('[1]CY+1 Estimates'!D107="","",'[1]CY+1 Estimates'!D107)</f>
        <v/>
      </c>
      <c r="O116" s="113" t="str">
        <f>IF('[1]CY+1 Estimates'!E107="","",'[1]CY+1 Estimates'!E107)</f>
        <v/>
      </c>
      <c r="P116" s="114" t="str">
        <f>IF('[1]CY+1 Estimates'!F107="","",'[1]CY+1 Estimates'!F107)</f>
        <v/>
      </c>
      <c r="Q116" s="112" t="str">
        <f>IF('[1]CY+2 Estimates'!B106="","",'[1]CY+2 Estimates'!B106)</f>
        <v/>
      </c>
      <c r="R116" s="113" t="str">
        <f>IF('[1]CY+2 Estimates'!C106="","",'[1]CY+2 Estimates'!C106)</f>
        <v/>
      </c>
      <c r="S116" s="113" t="str">
        <f>IF('[1]CY+2 Estimates'!D106="","",'[1]CY+2 Estimates'!D106)</f>
        <v/>
      </c>
      <c r="T116" s="113" t="str">
        <f>IF('[1]CY+2 Estimates'!E106="","",'[1]CY+2 Estimates'!E106)</f>
        <v/>
      </c>
      <c r="U116" s="114" t="str">
        <f>IF('[1]CY+2 Estimates'!F106="","",'[1]CY+2 Estimates'!F106)</f>
        <v/>
      </c>
      <c r="V116" s="112" t="str">
        <f>IF('[1]CY+3 Estimates'!B106="","",'[1]CY+3 Estimates'!B106)</f>
        <v/>
      </c>
      <c r="W116" s="113" t="str">
        <f>IF('[1]CY+3 Estimates'!C106="","",'[1]CY+3 Estimates'!C106)</f>
        <v/>
      </c>
      <c r="X116" s="113" t="str">
        <f>IF('[1]CY+3 Estimates'!D106="","",'[1]CY+3 Estimates'!D106)</f>
        <v/>
      </c>
      <c r="Y116" s="113" t="str">
        <f>IF('[1]CY+3 Estimates'!E106="","",'[1]CY+3 Estimates'!E106)</f>
        <v/>
      </c>
      <c r="Z116" s="114" t="str">
        <f>IF('[1]CY+3 Estimates'!F106="","",'[1]CY+3 Estimates'!F106)</f>
        <v/>
      </c>
      <c r="AA116" s="112" t="str">
        <f>IF('[1]CY+4 Estimates'!B106="","",'[1]CY+4 Estimates'!B106)</f>
        <v/>
      </c>
      <c r="AB116" s="113" t="str">
        <f>IF('[1]CY+4 Estimates'!C106="","",'[1]CY+4 Estimates'!C106)</f>
        <v/>
      </c>
      <c r="AC116" s="113" t="str">
        <f>IF('[1]CY+4 Estimates'!D106="","",'[1]CY+4 Estimates'!D106)</f>
        <v/>
      </c>
      <c r="AD116" s="113" t="str">
        <f>IF('[1]CY+4 Estimates'!E106="","",'[1]CY+4 Estimates'!E106)</f>
        <v/>
      </c>
      <c r="AE116" s="114" t="str">
        <f>IF('[1]CY+4 Estimates'!F106="","",'[1]CY+4 Estimates'!F106)</f>
        <v/>
      </c>
      <c r="AF116" s="115"/>
      <c r="AG116" s="116" t="s">
        <v>61</v>
      </c>
    </row>
    <row r="117" spans="1:85" hidden="1">
      <c r="A117" s="117" t="s">
        <v>62</v>
      </c>
      <c r="B117" s="108"/>
      <c r="C117" s="109"/>
      <c r="D117" s="110"/>
      <c r="E117" s="110"/>
      <c r="F117" s="111"/>
      <c r="G117" s="118" t="str">
        <f>IF('[1]CY Estimates'!$B109="","",'[1]CY Estimates'!$B109)</f>
        <v/>
      </c>
      <c r="H117" s="119" t="str">
        <f>IF('[1]CY Estimates'!$C109="","",'[1]CY Estimates'!$C109)</f>
        <v/>
      </c>
      <c r="I117" s="119" t="str">
        <f>IF('[1]CY Estimates'!$D109="","",'[1]CY Estimates'!$D109)</f>
        <v/>
      </c>
      <c r="J117" s="119" t="str">
        <f>IF('[1]CY Estimates'!$E109="","",'[1]CY Estimates'!$E109)</f>
        <v/>
      </c>
      <c r="K117" s="58" t="str">
        <f>IF('[1]CY Estimates'!$F109="","",'[1]CY Estimates'!$F109)</f>
        <v/>
      </c>
      <c r="L117" s="118" t="str">
        <f>IF('[1]CY+1 Estimates'!$B108="","",'[1]CY+1 Estimates'!$B108)</f>
        <v/>
      </c>
      <c r="M117" s="119" t="str">
        <f>IF('[1]CY+1 Estimates'!$C108="","",'[1]CY+1 Estimates'!$C108)</f>
        <v/>
      </c>
      <c r="N117" s="119" t="str">
        <f>IF('[1]CY+1 Estimates'!$D108="","",'[1]CY+1 Estimates'!$D108)</f>
        <v/>
      </c>
      <c r="O117" s="119" t="str">
        <f>IF('[1]CY+1 Estimates'!$E108="","",'[1]CY+1 Estimates'!$E108)</f>
        <v/>
      </c>
      <c r="P117" s="58" t="str">
        <f>IF('[1]CY+1 Estimates'!$F108="","",'[1]CY+1 Estimates'!$F108)</f>
        <v/>
      </c>
      <c r="Q117" s="118" t="str">
        <f>IF('[1]CY+2 Estimates'!B107="","",'[1]CY+2 Estimates'!B107)</f>
        <v/>
      </c>
      <c r="R117" s="119" t="str">
        <f>IF('[1]CY+2 Estimates'!C107="","",'[1]CY+2 Estimates'!C107)</f>
        <v/>
      </c>
      <c r="S117" s="119" t="str">
        <f>IF('[1]CY+2 Estimates'!D107="","",'[1]CY+2 Estimates'!D107)</f>
        <v/>
      </c>
      <c r="T117" s="119" t="str">
        <f>IF('[1]CY+2 Estimates'!E107="","",'[1]CY+2 Estimates'!E107)</f>
        <v/>
      </c>
      <c r="U117" s="58" t="str">
        <f>IF('[1]CY+2 Estimates'!F107="","",'[1]CY+2 Estimates'!F107)</f>
        <v/>
      </c>
      <c r="V117" s="118" t="str">
        <f>IF('[1]CY+3 Estimates'!B107="","",'[1]CY+3 Estimates'!B107)</f>
        <v/>
      </c>
      <c r="W117" s="119" t="str">
        <f>IF('[1]CY+3 Estimates'!C107="","",'[1]CY+3 Estimates'!C107)</f>
        <v/>
      </c>
      <c r="X117" s="119" t="str">
        <f>IF('[1]CY+3 Estimates'!D107="","",'[1]CY+3 Estimates'!D107)</f>
        <v/>
      </c>
      <c r="Y117" s="119" t="str">
        <f>IF('[1]CY+3 Estimates'!E107="","",'[1]CY+3 Estimates'!E107)</f>
        <v/>
      </c>
      <c r="Z117" s="58" t="str">
        <f>IF('[1]CY+3 Estimates'!F107="","",'[1]CY+3 Estimates'!F107)</f>
        <v/>
      </c>
      <c r="AA117" s="118" t="str">
        <f>IF('[1]CY+4 Estimates'!B107="","",'[1]CY+4 Estimates'!B107)</f>
        <v/>
      </c>
      <c r="AB117" s="119" t="str">
        <f>IF('[1]CY+4 Estimates'!C107="","",'[1]CY+4 Estimates'!C107)</f>
        <v/>
      </c>
      <c r="AC117" s="119" t="str">
        <f>IF('[1]CY+4 Estimates'!D107="","",'[1]CY+4 Estimates'!D107)</f>
        <v/>
      </c>
      <c r="AD117" s="119" t="str">
        <f>IF('[1]CY+4 Estimates'!E107="","",'[1]CY+4 Estimates'!E107)</f>
        <v/>
      </c>
      <c r="AE117" s="58" t="str">
        <f>IF('[1]CY+4 Estimates'!F107="","",'[1]CY+4 Estimates'!F107)</f>
        <v/>
      </c>
      <c r="AF117" s="115"/>
      <c r="AG117" s="120" t="s">
        <v>62</v>
      </c>
    </row>
    <row r="118" spans="1:85" hidden="1">
      <c r="A118" s="121" t="s">
        <v>63</v>
      </c>
      <c r="B118" s="108"/>
      <c r="C118" s="109"/>
      <c r="D118" s="110"/>
      <c r="E118" s="110"/>
      <c r="F118" s="111"/>
      <c r="G118" s="118" t="str">
        <f>IF('[1]CY Estimates'!$B110="","",'[1]CY Estimates'!$B110)</f>
        <v/>
      </c>
      <c r="H118" s="119" t="str">
        <f>IF('[1]CY Estimates'!$C110="","",'[1]CY Estimates'!$C110)</f>
        <v/>
      </c>
      <c r="I118" s="119" t="str">
        <f>IF('[1]CY Estimates'!$D110="","",'[1]CY Estimates'!$D110)</f>
        <v/>
      </c>
      <c r="J118" s="119" t="str">
        <f>IF('[1]CY Estimates'!$E110="","",'[1]CY Estimates'!$E110)</f>
        <v/>
      </c>
      <c r="K118" s="58" t="str">
        <f>IF('[1]CY Estimates'!$F110="","",'[1]CY Estimates'!$F110)</f>
        <v/>
      </c>
      <c r="L118" s="118" t="str">
        <f>IF('[1]CY+1 Estimates'!$B109="","",'[1]CY+1 Estimates'!$B109)</f>
        <v/>
      </c>
      <c r="M118" s="119" t="str">
        <f>IF('[1]CY+1 Estimates'!$C109="","",'[1]CY+1 Estimates'!$C109)</f>
        <v/>
      </c>
      <c r="N118" s="119" t="str">
        <f>IF('[1]CY+1 Estimates'!$D109="","",'[1]CY+1 Estimates'!$D109)</f>
        <v/>
      </c>
      <c r="O118" s="119" t="str">
        <f>IF('[1]CY+1 Estimates'!$E109="","",'[1]CY+1 Estimates'!$E109)</f>
        <v/>
      </c>
      <c r="P118" s="58" t="str">
        <f>IF('[1]CY+1 Estimates'!$F109="","",'[1]CY+1 Estimates'!$F109)</f>
        <v/>
      </c>
      <c r="Q118" s="118" t="str">
        <f>IF('[1]CY+2 Estimates'!B108="","",'[1]CY+2 Estimates'!B108)</f>
        <v/>
      </c>
      <c r="R118" s="119" t="str">
        <f>IF('[1]CY+2 Estimates'!C108="","",'[1]CY+2 Estimates'!C108)</f>
        <v/>
      </c>
      <c r="S118" s="119" t="str">
        <f>IF('[1]CY+2 Estimates'!D108="","",'[1]CY+2 Estimates'!D108)</f>
        <v/>
      </c>
      <c r="T118" s="119" t="str">
        <f>IF('[1]CY+2 Estimates'!E108="","",'[1]CY+2 Estimates'!E108)</f>
        <v/>
      </c>
      <c r="U118" s="58" t="str">
        <f>IF('[1]CY+2 Estimates'!F108="","",'[1]CY+2 Estimates'!F108)</f>
        <v/>
      </c>
      <c r="V118" s="118" t="str">
        <f>IF('[1]CY+3 Estimates'!B108="","",'[1]CY+3 Estimates'!B108)</f>
        <v/>
      </c>
      <c r="W118" s="119" t="str">
        <f>IF('[1]CY+3 Estimates'!C108="","",'[1]CY+3 Estimates'!C108)</f>
        <v/>
      </c>
      <c r="X118" s="119" t="str">
        <f>IF('[1]CY+3 Estimates'!D108="","",'[1]CY+3 Estimates'!D108)</f>
        <v/>
      </c>
      <c r="Y118" s="119" t="str">
        <f>IF('[1]CY+3 Estimates'!E108="","",'[1]CY+3 Estimates'!E108)</f>
        <v/>
      </c>
      <c r="Z118" s="58" t="str">
        <f>IF('[1]CY+3 Estimates'!F108="","",'[1]CY+3 Estimates'!F108)</f>
        <v/>
      </c>
      <c r="AA118" s="118" t="str">
        <f>IF('[1]CY+4 Estimates'!B108="","",'[1]CY+4 Estimates'!B108)</f>
        <v/>
      </c>
      <c r="AB118" s="119" t="str">
        <f>IF('[1]CY+4 Estimates'!C108="","",'[1]CY+4 Estimates'!C108)</f>
        <v/>
      </c>
      <c r="AC118" s="119" t="str">
        <f>IF('[1]CY+4 Estimates'!D108="","",'[1]CY+4 Estimates'!D108)</f>
        <v/>
      </c>
      <c r="AD118" s="119" t="str">
        <f>IF('[1]CY+4 Estimates'!E108="","",'[1]CY+4 Estimates'!E108)</f>
        <v/>
      </c>
      <c r="AE118" s="58" t="str">
        <f>IF('[1]CY+4 Estimates'!F108="","",'[1]CY+4 Estimates'!F108)</f>
        <v/>
      </c>
      <c r="AF118" s="115"/>
      <c r="AG118" s="122" t="s">
        <v>63</v>
      </c>
    </row>
    <row r="119" spans="1:85" hidden="1">
      <c r="A119" s="107" t="s">
        <v>64</v>
      </c>
      <c r="B119" s="108"/>
      <c r="C119" s="109"/>
      <c r="D119" s="110"/>
      <c r="E119" s="110"/>
      <c r="F119" s="111"/>
      <c r="G119" s="118" t="str">
        <f>IF('[1]CY Estimates'!$B111="","",'[1]CY Estimates'!$B111)</f>
        <v/>
      </c>
      <c r="H119" s="119" t="str">
        <f>IF('[1]CY Estimates'!$C111="","",'[1]CY Estimates'!$C111)</f>
        <v/>
      </c>
      <c r="I119" s="119" t="str">
        <f>IF('[1]CY Estimates'!$D111="","",'[1]CY Estimates'!$D111)</f>
        <v/>
      </c>
      <c r="J119" s="119" t="str">
        <f>IF('[1]CY Estimates'!$E111="","",'[1]CY Estimates'!$E111)</f>
        <v/>
      </c>
      <c r="K119" s="58" t="str">
        <f>IF('[1]CY Estimates'!$F111="","",'[1]CY Estimates'!$F111)</f>
        <v/>
      </c>
      <c r="L119" s="118" t="str">
        <f>IF('[1]CY+1 Estimates'!$B110="","",'[1]CY+1 Estimates'!$B110)</f>
        <v/>
      </c>
      <c r="M119" s="119" t="str">
        <f>IF('[1]CY+1 Estimates'!$C110="","",'[1]CY+1 Estimates'!$C110)</f>
        <v/>
      </c>
      <c r="N119" s="119" t="str">
        <f>IF('[1]CY+1 Estimates'!$D110="","",'[1]CY+1 Estimates'!$D110)</f>
        <v/>
      </c>
      <c r="O119" s="119" t="str">
        <f>IF('[1]CY+1 Estimates'!$E110="","",'[1]CY+1 Estimates'!$E110)</f>
        <v/>
      </c>
      <c r="P119" s="58" t="str">
        <f>IF('[1]CY+1 Estimates'!$F110="","",'[1]CY+1 Estimates'!$F110)</f>
        <v/>
      </c>
      <c r="Q119" s="118" t="str">
        <f>IF('[1]CY+2 Estimates'!B109="","",'[1]CY+2 Estimates'!B109)</f>
        <v/>
      </c>
      <c r="R119" s="119" t="str">
        <f>IF('[1]CY+2 Estimates'!C109="","",'[1]CY+2 Estimates'!C109)</f>
        <v/>
      </c>
      <c r="S119" s="119" t="str">
        <f>IF('[1]CY+2 Estimates'!D109="","",'[1]CY+2 Estimates'!D109)</f>
        <v/>
      </c>
      <c r="T119" s="119" t="str">
        <f>IF('[1]CY+2 Estimates'!E109="","",'[1]CY+2 Estimates'!E109)</f>
        <v/>
      </c>
      <c r="U119" s="58" t="str">
        <f>IF('[1]CY+2 Estimates'!F109="","",'[1]CY+2 Estimates'!F109)</f>
        <v/>
      </c>
      <c r="V119" s="118" t="str">
        <f>IF('[1]CY+3 Estimates'!B109="","",'[1]CY+3 Estimates'!B109)</f>
        <v/>
      </c>
      <c r="W119" s="119" t="str">
        <f>IF('[1]CY+3 Estimates'!C109="","",'[1]CY+3 Estimates'!C109)</f>
        <v/>
      </c>
      <c r="X119" s="119" t="str">
        <f>IF('[1]CY+3 Estimates'!D109="","",'[1]CY+3 Estimates'!D109)</f>
        <v/>
      </c>
      <c r="Y119" s="119" t="str">
        <f>IF('[1]CY+3 Estimates'!E109="","",'[1]CY+3 Estimates'!E109)</f>
        <v/>
      </c>
      <c r="Z119" s="58" t="str">
        <f>IF('[1]CY+3 Estimates'!F109="","",'[1]CY+3 Estimates'!F109)</f>
        <v/>
      </c>
      <c r="AA119" s="118" t="str">
        <f>IF('[1]CY+4 Estimates'!B109="","",'[1]CY+4 Estimates'!B109)</f>
        <v/>
      </c>
      <c r="AB119" s="119" t="str">
        <f>IF('[1]CY+4 Estimates'!C109="","",'[1]CY+4 Estimates'!C109)</f>
        <v/>
      </c>
      <c r="AC119" s="119" t="str">
        <f>IF('[1]CY+4 Estimates'!D109="","",'[1]CY+4 Estimates'!D109)</f>
        <v/>
      </c>
      <c r="AD119" s="119" t="str">
        <f>IF('[1]CY+4 Estimates'!E109="","",'[1]CY+4 Estimates'!E109)</f>
        <v/>
      </c>
      <c r="AE119" s="58" t="str">
        <f>IF('[1]CY+4 Estimates'!F109="","",'[1]CY+4 Estimates'!F109)</f>
        <v/>
      </c>
      <c r="AF119" s="115"/>
      <c r="AG119" s="116" t="s">
        <v>64</v>
      </c>
    </row>
    <row r="120" spans="1:85" hidden="1">
      <c r="A120" s="123" t="s">
        <v>62</v>
      </c>
      <c r="B120" s="108"/>
      <c r="C120" s="109"/>
      <c r="D120" s="110"/>
      <c r="E120" s="110"/>
      <c r="F120" s="111"/>
      <c r="G120" s="118" t="str">
        <f>IF('[1]CY Estimates'!$B112="","",'[1]CY Estimates'!$B112)</f>
        <v/>
      </c>
      <c r="H120" s="119" t="str">
        <f>IF('[1]CY Estimates'!$C112="","",'[1]CY Estimates'!$C112)</f>
        <v/>
      </c>
      <c r="I120" s="119" t="str">
        <f>IF('[1]CY Estimates'!$D112="","",'[1]CY Estimates'!$D112)</f>
        <v/>
      </c>
      <c r="J120" s="119" t="str">
        <f>IF('[1]CY Estimates'!$E112="","",'[1]CY Estimates'!$E112)</f>
        <v/>
      </c>
      <c r="K120" s="58" t="str">
        <f>IF('[1]CY Estimates'!$F112="","",'[1]CY Estimates'!$F112)</f>
        <v/>
      </c>
      <c r="L120" s="118" t="str">
        <f>IF('[1]CY+1 Estimates'!$B111="","",'[1]CY+1 Estimates'!$B111)</f>
        <v/>
      </c>
      <c r="M120" s="119" t="str">
        <f>IF('[1]CY+1 Estimates'!$C111="","",'[1]CY+1 Estimates'!$C111)</f>
        <v/>
      </c>
      <c r="N120" s="119" t="str">
        <f>IF('[1]CY+1 Estimates'!$D111="","",'[1]CY+1 Estimates'!$D111)</f>
        <v/>
      </c>
      <c r="O120" s="119" t="str">
        <f>IF('[1]CY+1 Estimates'!$E111="","",'[1]CY+1 Estimates'!$E111)</f>
        <v/>
      </c>
      <c r="P120" s="58" t="str">
        <f>IF('[1]CY+1 Estimates'!$F111="","",'[1]CY+1 Estimates'!$F111)</f>
        <v/>
      </c>
      <c r="Q120" s="118" t="str">
        <f>IF('[1]CY+2 Estimates'!B110="","",'[1]CY+2 Estimates'!B110)</f>
        <v/>
      </c>
      <c r="R120" s="119" t="str">
        <f>IF('[1]CY+2 Estimates'!C110="","",'[1]CY+2 Estimates'!C110)</f>
        <v/>
      </c>
      <c r="S120" s="119" t="str">
        <f>IF('[1]CY+2 Estimates'!D110="","",'[1]CY+2 Estimates'!D110)</f>
        <v/>
      </c>
      <c r="T120" s="119" t="str">
        <f>IF('[1]CY+2 Estimates'!E110="","",'[1]CY+2 Estimates'!E110)</f>
        <v/>
      </c>
      <c r="U120" s="58" t="str">
        <f>IF('[1]CY+2 Estimates'!F110="","",'[1]CY+2 Estimates'!F110)</f>
        <v/>
      </c>
      <c r="V120" s="118" t="str">
        <f>IF('[1]CY+3 Estimates'!B110="","",'[1]CY+3 Estimates'!B110)</f>
        <v/>
      </c>
      <c r="W120" s="119" t="str">
        <f>IF('[1]CY+3 Estimates'!C110="","",'[1]CY+3 Estimates'!C110)</f>
        <v/>
      </c>
      <c r="X120" s="119" t="str">
        <f>IF('[1]CY+3 Estimates'!D110="","",'[1]CY+3 Estimates'!D110)</f>
        <v/>
      </c>
      <c r="Y120" s="119" t="str">
        <f>IF('[1]CY+3 Estimates'!E110="","",'[1]CY+3 Estimates'!E110)</f>
        <v/>
      </c>
      <c r="Z120" s="58" t="str">
        <f>IF('[1]CY+3 Estimates'!F110="","",'[1]CY+3 Estimates'!F110)</f>
        <v/>
      </c>
      <c r="AA120" s="118" t="str">
        <f>IF('[1]CY+4 Estimates'!B110="","",'[1]CY+4 Estimates'!B110)</f>
        <v/>
      </c>
      <c r="AB120" s="119" t="str">
        <f>IF('[1]CY+4 Estimates'!C110="","",'[1]CY+4 Estimates'!C110)</f>
        <v/>
      </c>
      <c r="AC120" s="119" t="str">
        <f>IF('[1]CY+4 Estimates'!D110="","",'[1]CY+4 Estimates'!D110)</f>
        <v/>
      </c>
      <c r="AD120" s="119" t="str">
        <f>IF('[1]CY+4 Estimates'!E110="","",'[1]CY+4 Estimates'!E110)</f>
        <v/>
      </c>
      <c r="AE120" s="58" t="str">
        <f>IF('[1]CY+4 Estimates'!F110="","",'[1]CY+4 Estimates'!F110)</f>
        <v/>
      </c>
      <c r="AF120" s="115"/>
      <c r="AG120" s="124" t="s">
        <v>62</v>
      </c>
    </row>
    <row r="121" spans="1:85" hidden="1">
      <c r="A121" s="125" t="s">
        <v>65</v>
      </c>
      <c r="B121" s="108"/>
      <c r="C121" s="109"/>
      <c r="D121" s="110"/>
      <c r="E121" s="110"/>
      <c r="F121" s="111"/>
      <c r="G121" s="126" t="str">
        <f>IF('[1]CY Estimates'!$B113="","",'[1]CY Estimates'!$B113)</f>
        <v/>
      </c>
      <c r="H121" s="88" t="str">
        <f>IF('[1]CY Estimates'!$C113="","",'[1]CY Estimates'!$C113)</f>
        <v/>
      </c>
      <c r="I121" s="88" t="str">
        <f>IF('[1]CY Estimates'!$D113="","",'[1]CY Estimates'!$D113)</f>
        <v/>
      </c>
      <c r="J121" s="88" t="str">
        <f>IF('[1]CY Estimates'!$E113="","",'[1]CY Estimates'!$E113)</f>
        <v/>
      </c>
      <c r="K121" s="83" t="str">
        <f>IF('[1]CY Estimates'!$F113="","",'[1]CY Estimates'!$F113)</f>
        <v/>
      </c>
      <c r="L121" s="126" t="str">
        <f>IF('[1]CY+1 Estimates'!$B112="","",'[1]CY+1 Estimates'!$B112)</f>
        <v/>
      </c>
      <c r="M121" s="88" t="str">
        <f>IF('[1]CY+1 Estimates'!$C112="","",'[1]CY+1 Estimates'!$C112)</f>
        <v/>
      </c>
      <c r="N121" s="88" t="str">
        <f>IF('[1]CY+1 Estimates'!$D112="","",'[1]CY+1 Estimates'!$D112)</f>
        <v/>
      </c>
      <c r="O121" s="88" t="str">
        <f>IF('[1]CY+1 Estimates'!$E112="","",'[1]CY+1 Estimates'!$E112)</f>
        <v/>
      </c>
      <c r="P121" s="83" t="str">
        <f>IF('[1]CY+1 Estimates'!$F112="","",'[1]CY+1 Estimates'!$F112)</f>
        <v/>
      </c>
      <c r="Q121" s="126" t="str">
        <f>IF('[1]CY+2 Estimates'!B111="","",'[1]CY+2 Estimates'!B111)</f>
        <v/>
      </c>
      <c r="R121" s="88" t="str">
        <f>IF('[1]CY+2 Estimates'!C111="","",'[1]CY+2 Estimates'!C111)</f>
        <v/>
      </c>
      <c r="S121" s="88" t="str">
        <f>IF('[1]CY+2 Estimates'!D111="","",'[1]CY+2 Estimates'!D111)</f>
        <v/>
      </c>
      <c r="T121" s="88" t="str">
        <f>IF('[1]CY+2 Estimates'!E111="","",'[1]CY+2 Estimates'!E111)</f>
        <v/>
      </c>
      <c r="U121" s="83" t="str">
        <f>IF('[1]CY+2 Estimates'!F111="","",'[1]CY+2 Estimates'!F111)</f>
        <v/>
      </c>
      <c r="V121" s="126" t="str">
        <f>IF('[1]CY+3 Estimates'!B111="","",'[1]CY+3 Estimates'!B111)</f>
        <v/>
      </c>
      <c r="W121" s="88" t="str">
        <f>IF('[1]CY+3 Estimates'!C111="","",'[1]CY+3 Estimates'!C111)</f>
        <v/>
      </c>
      <c r="X121" s="88" t="str">
        <f>IF('[1]CY+3 Estimates'!D111="","",'[1]CY+3 Estimates'!D111)</f>
        <v/>
      </c>
      <c r="Y121" s="88" t="str">
        <f>IF('[1]CY+3 Estimates'!E111="","",'[1]CY+3 Estimates'!E111)</f>
        <v/>
      </c>
      <c r="Z121" s="83" t="str">
        <f>IF('[1]CY+3 Estimates'!F111="","",'[1]CY+3 Estimates'!F111)</f>
        <v/>
      </c>
      <c r="AA121" s="126" t="str">
        <f>IF('[1]CY+4 Estimates'!B111="","",'[1]CY+4 Estimates'!B111)</f>
        <v/>
      </c>
      <c r="AB121" s="88" t="str">
        <f>IF('[1]CY+4 Estimates'!C111="","",'[1]CY+4 Estimates'!C111)</f>
        <v/>
      </c>
      <c r="AC121" s="88" t="str">
        <f>IF('[1]CY+4 Estimates'!D111="","",'[1]CY+4 Estimates'!D111)</f>
        <v/>
      </c>
      <c r="AD121" s="88" t="str">
        <f>IF('[1]CY+4 Estimates'!E111="","",'[1]CY+4 Estimates'!E111)</f>
        <v/>
      </c>
      <c r="AE121" s="83" t="str">
        <f>IF('[1]CY+4 Estimates'!F111="","",'[1]CY+4 Estimates'!F111)</f>
        <v/>
      </c>
      <c r="AF121" s="81"/>
      <c r="AG121" s="127" t="s">
        <v>65</v>
      </c>
    </row>
    <row r="122" spans="1:85" ht="14.25" hidden="1" customHeight="1">
      <c r="A122" s="128"/>
      <c r="B122" s="108"/>
      <c r="C122" s="129"/>
      <c r="D122" s="130"/>
      <c r="E122" s="130"/>
      <c r="F122" s="131"/>
      <c r="G122" s="118" t="str">
        <f>IF('[1]CY Estimates'!$B114="","",'[1]CY Estimates'!$B114)</f>
        <v/>
      </c>
      <c r="H122" s="85" t="str">
        <f>IF('[1]CY Estimates'!$C114="","",'[1]CY Estimates'!$C114)</f>
        <v/>
      </c>
      <c r="I122" s="85" t="str">
        <f>IF('[1]CY Estimates'!$D114="","",'[1]CY Estimates'!$D114)</f>
        <v/>
      </c>
      <c r="J122" s="85" t="str">
        <f>IF('[1]CY Estimates'!$E114="","",'[1]CY Estimates'!$E114)</f>
        <v/>
      </c>
      <c r="K122" s="132" t="str">
        <f>IF('[1]CY Estimates'!$F114="","",'[1]CY Estimates'!$F114)</f>
        <v/>
      </c>
      <c r="L122" s="118" t="str">
        <f>IF('[1]CY+1 Estimates'!$B113="","",'[1]CY+1 Estimates'!$B113)</f>
        <v/>
      </c>
      <c r="M122" s="85" t="str">
        <f>IF('[1]CY+1 Estimates'!$C113="","",'[1]CY+1 Estimates'!$C113)</f>
        <v/>
      </c>
      <c r="N122" s="85" t="str">
        <f>IF('[1]CY+1 Estimates'!$D113="","",'[1]CY+1 Estimates'!$D113)</f>
        <v/>
      </c>
      <c r="O122" s="85" t="str">
        <f>IF('[1]CY+1 Estimates'!$E113="","",'[1]CY+1 Estimates'!$E113)</f>
        <v/>
      </c>
      <c r="P122" s="132" t="str">
        <f>IF('[1]CY+1 Estimates'!$F113="","",'[1]CY+1 Estimates'!$F113)</f>
        <v/>
      </c>
      <c r="Q122" s="118" t="str">
        <f>IF('[1]CY+2 Estimates'!B112="","",'[1]CY+2 Estimates'!B112)</f>
        <v/>
      </c>
      <c r="R122" s="85" t="str">
        <f>IF('[1]CY+2 Estimates'!C112="","",'[1]CY+2 Estimates'!C112)</f>
        <v/>
      </c>
      <c r="S122" s="85" t="str">
        <f>IF('[1]CY+2 Estimates'!D112="","",'[1]CY+2 Estimates'!D112)</f>
        <v/>
      </c>
      <c r="T122" s="85" t="str">
        <f>IF('[1]CY+2 Estimates'!E112="","",'[1]CY+2 Estimates'!E112)</f>
        <v/>
      </c>
      <c r="U122" s="132" t="str">
        <f>IF('[1]CY+2 Estimates'!F112="","",'[1]CY+2 Estimates'!F112)</f>
        <v/>
      </c>
      <c r="V122" s="118" t="str">
        <f>IF('[1]CY+3 Estimates'!B112="","",'[1]CY+3 Estimates'!B112)</f>
        <v/>
      </c>
      <c r="W122" s="85" t="str">
        <f>IF('[1]CY+3 Estimates'!C112="","",'[1]CY+3 Estimates'!C112)</f>
        <v/>
      </c>
      <c r="X122" s="85" t="str">
        <f>IF('[1]CY+3 Estimates'!D112="","",'[1]CY+3 Estimates'!D112)</f>
        <v/>
      </c>
      <c r="Y122" s="85" t="str">
        <f>IF('[1]CY+3 Estimates'!E112="","",'[1]CY+3 Estimates'!E112)</f>
        <v/>
      </c>
      <c r="Z122" s="132" t="str">
        <f>IF('[1]CY+3 Estimates'!F112="","",'[1]CY+3 Estimates'!F112)</f>
        <v/>
      </c>
      <c r="AA122" s="118" t="str">
        <f>IF('[1]CY+4 Estimates'!B112="","",'[1]CY+4 Estimates'!B112)</f>
        <v/>
      </c>
      <c r="AB122" s="85" t="str">
        <f>IF('[1]CY+4 Estimates'!C112="","",'[1]CY+4 Estimates'!C112)</f>
        <v/>
      </c>
      <c r="AC122" s="85" t="str">
        <f>IF('[1]CY+4 Estimates'!D112="","",'[1]CY+4 Estimates'!D112)</f>
        <v/>
      </c>
      <c r="AD122" s="85" t="str">
        <f>IF('[1]CY+4 Estimates'!E112="","",'[1]CY+4 Estimates'!E112)</f>
        <v/>
      </c>
      <c r="AE122" s="132" t="str">
        <f>IF('[1]CY+4 Estimates'!F112="","",'[1]CY+4 Estimates'!F112)</f>
        <v/>
      </c>
      <c r="AF122" s="133"/>
      <c r="AG122" s="134"/>
    </row>
    <row r="123" spans="1:85" hidden="1">
      <c r="A123" s="107" t="s">
        <v>66</v>
      </c>
      <c r="B123" s="108"/>
      <c r="C123" s="129"/>
      <c r="D123" s="130"/>
      <c r="E123" s="130"/>
      <c r="F123" s="131"/>
      <c r="G123" s="118" t="str">
        <f>IF('[1]CY Estimates'!$B115="","",'[1]CY Estimates'!$B115)</f>
        <v/>
      </c>
      <c r="H123" s="85" t="str">
        <f>IF('[1]CY Estimates'!$C115="","",'[1]CY Estimates'!$C115)</f>
        <v/>
      </c>
      <c r="I123" s="85" t="str">
        <f>IF('[1]CY Estimates'!$D115="","",'[1]CY Estimates'!$D115)</f>
        <v/>
      </c>
      <c r="J123" s="85" t="str">
        <f>IF('[1]CY Estimates'!$E115="","",'[1]CY Estimates'!$E115)</f>
        <v/>
      </c>
      <c r="K123" s="132" t="str">
        <f>IF('[1]CY Estimates'!$F115="","",'[1]CY Estimates'!$F115)</f>
        <v/>
      </c>
      <c r="L123" s="118" t="str">
        <f>IF('[1]CY+1 Estimates'!$B114="","",'[1]CY+1 Estimates'!$B114)</f>
        <v/>
      </c>
      <c r="M123" s="85" t="str">
        <f>IF('[1]CY+1 Estimates'!$C114="","",'[1]CY+1 Estimates'!$C114)</f>
        <v/>
      </c>
      <c r="N123" s="85" t="str">
        <f>IF('[1]CY+1 Estimates'!$D114="","",'[1]CY+1 Estimates'!$D114)</f>
        <v/>
      </c>
      <c r="O123" s="85" t="str">
        <f>IF('[1]CY+1 Estimates'!$E114="","",'[1]CY+1 Estimates'!$E114)</f>
        <v/>
      </c>
      <c r="P123" s="132" t="str">
        <f>IF('[1]CY+1 Estimates'!$F114="","",'[1]CY+1 Estimates'!$F114)</f>
        <v/>
      </c>
      <c r="Q123" s="118" t="str">
        <f>IF('[1]CY+2 Estimates'!B113="","",'[1]CY+2 Estimates'!B113)</f>
        <v/>
      </c>
      <c r="R123" s="85" t="str">
        <f>IF('[1]CY+2 Estimates'!C113="","",'[1]CY+2 Estimates'!C113)</f>
        <v/>
      </c>
      <c r="S123" s="85" t="str">
        <f>IF('[1]CY+2 Estimates'!D113="","",'[1]CY+2 Estimates'!D113)</f>
        <v/>
      </c>
      <c r="T123" s="85" t="str">
        <f>IF('[1]CY+2 Estimates'!E113="","",'[1]CY+2 Estimates'!E113)</f>
        <v/>
      </c>
      <c r="U123" s="132" t="str">
        <f>IF('[1]CY+2 Estimates'!F113="","",'[1]CY+2 Estimates'!F113)</f>
        <v/>
      </c>
      <c r="V123" s="118" t="str">
        <f>IF('[1]CY+3 Estimates'!B113="","",'[1]CY+3 Estimates'!B113)</f>
        <v/>
      </c>
      <c r="W123" s="85" t="str">
        <f>IF('[1]CY+3 Estimates'!C113="","",'[1]CY+3 Estimates'!C113)</f>
        <v/>
      </c>
      <c r="X123" s="85" t="str">
        <f>IF('[1]CY+3 Estimates'!D113="","",'[1]CY+3 Estimates'!D113)</f>
        <v/>
      </c>
      <c r="Y123" s="85" t="str">
        <f>IF('[1]CY+3 Estimates'!E113="","",'[1]CY+3 Estimates'!E113)</f>
        <v/>
      </c>
      <c r="Z123" s="132" t="str">
        <f>IF('[1]CY+3 Estimates'!F113="","",'[1]CY+3 Estimates'!F113)</f>
        <v/>
      </c>
      <c r="AA123" s="118" t="str">
        <f>IF('[1]CY+4 Estimates'!B113="","",'[1]CY+4 Estimates'!B113)</f>
        <v/>
      </c>
      <c r="AB123" s="85" t="str">
        <f>IF('[1]CY+4 Estimates'!C113="","",'[1]CY+4 Estimates'!C113)</f>
        <v/>
      </c>
      <c r="AC123" s="85" t="str">
        <f>IF('[1]CY+4 Estimates'!D113="","",'[1]CY+4 Estimates'!D113)</f>
        <v/>
      </c>
      <c r="AD123" s="85" t="str">
        <f>IF('[1]CY+4 Estimates'!E113="","",'[1]CY+4 Estimates'!E113)</f>
        <v/>
      </c>
      <c r="AE123" s="132" t="str">
        <f>IF('[1]CY+4 Estimates'!F113="","",'[1]CY+4 Estimates'!F113)</f>
        <v/>
      </c>
      <c r="AF123" s="133"/>
      <c r="AG123" s="116" t="s">
        <v>66</v>
      </c>
    </row>
    <row r="124" spans="1:85" hidden="1">
      <c r="A124" s="117" t="s">
        <v>62</v>
      </c>
      <c r="B124" s="108"/>
      <c r="C124" s="129"/>
      <c r="D124" s="130"/>
      <c r="E124" s="130"/>
      <c r="F124" s="131"/>
      <c r="G124" s="118" t="str">
        <f>IF('[1]CY Estimates'!$B116="","",'[1]CY Estimates'!$B116)</f>
        <v/>
      </c>
      <c r="H124" s="85" t="str">
        <f>IF('[1]CY Estimates'!$C116="","",'[1]CY Estimates'!$C116)</f>
        <v/>
      </c>
      <c r="I124" s="85" t="str">
        <f>IF('[1]CY Estimates'!$D116="","",'[1]CY Estimates'!$D116)</f>
        <v/>
      </c>
      <c r="J124" s="85" t="str">
        <f>IF('[1]CY Estimates'!$E116="","",'[1]CY Estimates'!$E116)</f>
        <v/>
      </c>
      <c r="K124" s="132" t="str">
        <f>IF('[1]CY Estimates'!$F116="","",'[1]CY Estimates'!$F116)</f>
        <v/>
      </c>
      <c r="L124" s="118" t="str">
        <f>IF('[1]CY+1 Estimates'!$B115="","",'[1]CY+1 Estimates'!$B115)</f>
        <v/>
      </c>
      <c r="M124" s="85" t="str">
        <f>IF('[1]CY+1 Estimates'!$C115="","",'[1]CY+1 Estimates'!$C115)</f>
        <v/>
      </c>
      <c r="N124" s="85" t="str">
        <f>IF('[1]CY+1 Estimates'!$D115="","",'[1]CY+1 Estimates'!$D115)</f>
        <v/>
      </c>
      <c r="O124" s="85" t="str">
        <f>IF('[1]CY+1 Estimates'!$E115="","",'[1]CY+1 Estimates'!$E115)</f>
        <v/>
      </c>
      <c r="P124" s="132" t="str">
        <f>IF('[1]CY+1 Estimates'!$F115="","",'[1]CY+1 Estimates'!$F115)</f>
        <v/>
      </c>
      <c r="Q124" s="118" t="str">
        <f>IF('[1]CY+2 Estimates'!B114="","",'[1]CY+2 Estimates'!B114)</f>
        <v/>
      </c>
      <c r="R124" s="85" t="str">
        <f>IF('[1]CY+2 Estimates'!C114="","",'[1]CY+2 Estimates'!C114)</f>
        <v/>
      </c>
      <c r="S124" s="85" t="str">
        <f>IF('[1]CY+2 Estimates'!D114="","",'[1]CY+2 Estimates'!D114)</f>
        <v/>
      </c>
      <c r="T124" s="85" t="str">
        <f>IF('[1]CY+2 Estimates'!E114="","",'[1]CY+2 Estimates'!E114)</f>
        <v/>
      </c>
      <c r="U124" s="132" t="str">
        <f>IF('[1]CY+2 Estimates'!F114="","",'[1]CY+2 Estimates'!F114)</f>
        <v/>
      </c>
      <c r="V124" s="118" t="str">
        <f>IF('[1]CY+3 Estimates'!B114="","",'[1]CY+3 Estimates'!B114)</f>
        <v/>
      </c>
      <c r="W124" s="85" t="str">
        <f>IF('[1]CY+3 Estimates'!C114="","",'[1]CY+3 Estimates'!C114)</f>
        <v/>
      </c>
      <c r="X124" s="85" t="str">
        <f>IF('[1]CY+3 Estimates'!D114="","",'[1]CY+3 Estimates'!D114)</f>
        <v/>
      </c>
      <c r="Y124" s="85" t="str">
        <f>IF('[1]CY+3 Estimates'!E114="","",'[1]CY+3 Estimates'!E114)</f>
        <v/>
      </c>
      <c r="Z124" s="132" t="str">
        <f>IF('[1]CY+3 Estimates'!F114="","",'[1]CY+3 Estimates'!F114)</f>
        <v/>
      </c>
      <c r="AA124" s="118" t="str">
        <f>IF('[1]CY+4 Estimates'!B114="","",'[1]CY+4 Estimates'!B114)</f>
        <v/>
      </c>
      <c r="AB124" s="85" t="str">
        <f>IF('[1]CY+4 Estimates'!C114="","",'[1]CY+4 Estimates'!C114)</f>
        <v/>
      </c>
      <c r="AC124" s="85" t="str">
        <f>IF('[1]CY+4 Estimates'!D114="","",'[1]CY+4 Estimates'!D114)</f>
        <v/>
      </c>
      <c r="AD124" s="85" t="str">
        <f>IF('[1]CY+4 Estimates'!E114="","",'[1]CY+4 Estimates'!E114)</f>
        <v/>
      </c>
      <c r="AE124" s="132" t="str">
        <f>IF('[1]CY+4 Estimates'!F114="","",'[1]CY+4 Estimates'!F114)</f>
        <v/>
      </c>
      <c r="AF124" s="133"/>
      <c r="AG124" s="120" t="s">
        <v>62</v>
      </c>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c r="BY124" s="106"/>
      <c r="BZ124" s="106"/>
      <c r="CA124" s="106"/>
      <c r="CB124" s="106"/>
      <c r="CC124" s="106"/>
      <c r="CD124" s="106"/>
      <c r="CE124" s="106"/>
      <c r="CF124" s="106"/>
      <c r="CG124" s="106"/>
    </row>
    <row r="125" spans="1:85" hidden="1">
      <c r="A125" s="121" t="s">
        <v>63</v>
      </c>
      <c r="B125" s="108"/>
      <c r="C125" s="129"/>
      <c r="D125" s="130"/>
      <c r="E125" s="130"/>
      <c r="F125" s="131"/>
      <c r="G125" s="118" t="str">
        <f>IF('[1]CY Estimates'!$B117="","",'[1]CY Estimates'!$B117)</f>
        <v/>
      </c>
      <c r="H125" s="85" t="str">
        <f>IF('[1]CY Estimates'!$C117="","",'[1]CY Estimates'!$C117)</f>
        <v/>
      </c>
      <c r="I125" s="85" t="str">
        <f>IF('[1]CY Estimates'!$D117="","",'[1]CY Estimates'!$D117)</f>
        <v/>
      </c>
      <c r="J125" s="85" t="str">
        <f>IF('[1]CY Estimates'!$E117="","",'[1]CY Estimates'!$E117)</f>
        <v/>
      </c>
      <c r="K125" s="132" t="str">
        <f>IF('[1]CY Estimates'!$F117="","",'[1]CY Estimates'!$F117)</f>
        <v/>
      </c>
      <c r="L125" s="118" t="str">
        <f>IF('[1]CY+1 Estimates'!$B116="","",'[1]CY+1 Estimates'!$B116)</f>
        <v/>
      </c>
      <c r="M125" s="85" t="str">
        <f>IF('[1]CY+1 Estimates'!$C116="","",'[1]CY+1 Estimates'!$C116)</f>
        <v/>
      </c>
      <c r="N125" s="85" t="str">
        <f>IF('[1]CY+1 Estimates'!$D116="","",'[1]CY+1 Estimates'!$D116)</f>
        <v/>
      </c>
      <c r="O125" s="85" t="str">
        <f>IF('[1]CY+1 Estimates'!$E116="","",'[1]CY+1 Estimates'!$E116)</f>
        <v/>
      </c>
      <c r="P125" s="132" t="str">
        <f>IF('[1]CY+1 Estimates'!$F116="","",'[1]CY+1 Estimates'!$F116)</f>
        <v/>
      </c>
      <c r="Q125" s="118" t="str">
        <f>IF('[1]CY+2 Estimates'!B115="","",'[1]CY+2 Estimates'!B115)</f>
        <v/>
      </c>
      <c r="R125" s="85" t="str">
        <f>IF('[1]CY+2 Estimates'!C115="","",'[1]CY+2 Estimates'!C115)</f>
        <v/>
      </c>
      <c r="S125" s="85" t="str">
        <f>IF('[1]CY+2 Estimates'!D115="","",'[1]CY+2 Estimates'!D115)</f>
        <v/>
      </c>
      <c r="T125" s="85" t="str">
        <f>IF('[1]CY+2 Estimates'!E115="","",'[1]CY+2 Estimates'!E115)</f>
        <v/>
      </c>
      <c r="U125" s="132" t="str">
        <f>IF('[1]CY+2 Estimates'!F115="","",'[1]CY+2 Estimates'!F115)</f>
        <v/>
      </c>
      <c r="V125" s="118" t="str">
        <f>IF('[1]CY+3 Estimates'!B115="","",'[1]CY+3 Estimates'!B115)</f>
        <v/>
      </c>
      <c r="W125" s="85" t="str">
        <f>IF('[1]CY+3 Estimates'!C115="","",'[1]CY+3 Estimates'!C115)</f>
        <v/>
      </c>
      <c r="X125" s="85" t="str">
        <f>IF('[1]CY+3 Estimates'!D115="","",'[1]CY+3 Estimates'!D115)</f>
        <v/>
      </c>
      <c r="Y125" s="85" t="str">
        <f>IF('[1]CY+3 Estimates'!E115="","",'[1]CY+3 Estimates'!E115)</f>
        <v/>
      </c>
      <c r="Z125" s="132" t="str">
        <f>IF('[1]CY+3 Estimates'!F115="","",'[1]CY+3 Estimates'!F115)</f>
        <v/>
      </c>
      <c r="AA125" s="118" t="str">
        <f>IF('[1]CY+4 Estimates'!B115="","",'[1]CY+4 Estimates'!B115)</f>
        <v/>
      </c>
      <c r="AB125" s="85" t="str">
        <f>IF('[1]CY+4 Estimates'!C115="","",'[1]CY+4 Estimates'!C115)</f>
        <v/>
      </c>
      <c r="AC125" s="85" t="str">
        <f>IF('[1]CY+4 Estimates'!D115="","",'[1]CY+4 Estimates'!D115)</f>
        <v/>
      </c>
      <c r="AD125" s="85" t="str">
        <f>IF('[1]CY+4 Estimates'!E115="","",'[1]CY+4 Estimates'!E115)</f>
        <v/>
      </c>
      <c r="AE125" s="132" t="str">
        <f>IF('[1]CY+4 Estimates'!F115="","",'[1]CY+4 Estimates'!F115)</f>
        <v/>
      </c>
      <c r="AF125" s="133"/>
      <c r="AG125" s="122" t="s">
        <v>63</v>
      </c>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c r="BS125" s="106"/>
      <c r="BT125" s="106"/>
      <c r="BU125" s="106"/>
      <c r="BV125" s="106"/>
      <c r="BW125" s="106"/>
      <c r="BX125" s="106"/>
      <c r="BY125" s="106"/>
      <c r="BZ125" s="106"/>
      <c r="CA125" s="106"/>
      <c r="CB125" s="106"/>
      <c r="CC125" s="106"/>
      <c r="CD125" s="106"/>
      <c r="CE125" s="106"/>
      <c r="CF125" s="106"/>
      <c r="CG125" s="106"/>
    </row>
    <row r="126" spans="1:85" hidden="1">
      <c r="A126" s="125" t="s">
        <v>67</v>
      </c>
      <c r="B126" s="108"/>
      <c r="C126" s="129"/>
      <c r="D126" s="130"/>
      <c r="E126" s="130"/>
      <c r="F126" s="131"/>
      <c r="G126" s="126" t="str">
        <f>IF('[1]CY Estimates'!$B118="","",'[1]CY Estimates'!$B118)</f>
        <v/>
      </c>
      <c r="H126" s="135" t="str">
        <f>IF('[1]CY Estimates'!$C118="","",'[1]CY Estimates'!$C118)</f>
        <v/>
      </c>
      <c r="I126" s="135" t="str">
        <f>IF('[1]CY Estimates'!$D118="","",'[1]CY Estimates'!$D118)</f>
        <v/>
      </c>
      <c r="J126" s="135" t="str">
        <f>IF('[1]CY Estimates'!$E118="","",'[1]CY Estimates'!$E118)</f>
        <v/>
      </c>
      <c r="K126" s="136" t="str">
        <f>IF('[1]CY Estimates'!$F118="","",'[1]CY Estimates'!$F118)</f>
        <v/>
      </c>
      <c r="L126" s="126" t="str">
        <f>IF('[1]CY+1 Estimates'!$B117="","",'[1]CY+1 Estimates'!$B117)</f>
        <v/>
      </c>
      <c r="M126" s="135" t="str">
        <f>IF('[1]CY+1 Estimates'!$C117="","",'[1]CY+1 Estimates'!$C117)</f>
        <v/>
      </c>
      <c r="N126" s="135" t="str">
        <f>IF('[1]CY+1 Estimates'!$D117="","",'[1]CY+1 Estimates'!$D117)</f>
        <v/>
      </c>
      <c r="O126" s="135" t="str">
        <f>IF('[1]CY+1 Estimates'!$E117="","",'[1]CY+1 Estimates'!$E117)</f>
        <v/>
      </c>
      <c r="P126" s="136" t="str">
        <f>IF('[1]CY+1 Estimates'!$F117="","",'[1]CY+1 Estimates'!$F117)</f>
        <v/>
      </c>
      <c r="Q126" s="126" t="str">
        <f>IF('[1]CY+2 Estimates'!B116="","",'[1]CY+2 Estimates'!B116)</f>
        <v/>
      </c>
      <c r="R126" s="135" t="str">
        <f>IF('[1]CY+2 Estimates'!C116="","",'[1]CY+2 Estimates'!C116)</f>
        <v/>
      </c>
      <c r="S126" s="135" t="str">
        <f>IF('[1]CY+2 Estimates'!D116="","",'[1]CY+2 Estimates'!D116)</f>
        <v/>
      </c>
      <c r="T126" s="135" t="str">
        <f>IF('[1]CY+2 Estimates'!E116="","",'[1]CY+2 Estimates'!E116)</f>
        <v/>
      </c>
      <c r="U126" s="136" t="str">
        <f>IF('[1]CY+2 Estimates'!F116="","",'[1]CY+2 Estimates'!F116)</f>
        <v/>
      </c>
      <c r="V126" s="126" t="str">
        <f>IF('[1]CY+3 Estimates'!B116="","",'[1]CY+3 Estimates'!B116)</f>
        <v/>
      </c>
      <c r="W126" s="135" t="str">
        <f>IF('[1]CY+3 Estimates'!C116="","",'[1]CY+3 Estimates'!C116)</f>
        <v/>
      </c>
      <c r="X126" s="135" t="str">
        <f>IF('[1]CY+3 Estimates'!D116="","",'[1]CY+3 Estimates'!D116)</f>
        <v/>
      </c>
      <c r="Y126" s="135" t="str">
        <f>IF('[1]CY+3 Estimates'!E116="","",'[1]CY+3 Estimates'!E116)</f>
        <v/>
      </c>
      <c r="Z126" s="136" t="str">
        <f>IF('[1]CY+3 Estimates'!F116="","",'[1]CY+3 Estimates'!F116)</f>
        <v/>
      </c>
      <c r="AA126" s="126" t="str">
        <f>IF('[1]CY+4 Estimates'!B116="","",'[1]CY+4 Estimates'!B116)</f>
        <v/>
      </c>
      <c r="AB126" s="135" t="str">
        <f>IF('[1]CY+4 Estimates'!C116="","",'[1]CY+4 Estimates'!C116)</f>
        <v/>
      </c>
      <c r="AC126" s="135" t="str">
        <f>IF('[1]CY+4 Estimates'!D116="","",'[1]CY+4 Estimates'!D116)</f>
        <v/>
      </c>
      <c r="AD126" s="135" t="str">
        <f>IF('[1]CY+4 Estimates'!E116="","",'[1]CY+4 Estimates'!E116)</f>
        <v/>
      </c>
      <c r="AE126" s="136" t="str">
        <f>IF('[1]CY+4 Estimates'!F116="","",'[1]CY+4 Estimates'!F116)</f>
        <v/>
      </c>
      <c r="AF126" s="137"/>
      <c r="AG126" s="127" t="s">
        <v>67</v>
      </c>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c r="BO126" s="106"/>
      <c r="BP126" s="106"/>
      <c r="BQ126" s="106"/>
      <c r="BR126" s="106"/>
      <c r="BS126" s="106"/>
      <c r="BT126" s="106"/>
      <c r="BU126" s="106"/>
      <c r="BV126" s="106"/>
      <c r="BW126" s="106"/>
      <c r="BX126" s="106"/>
      <c r="BY126" s="106"/>
      <c r="BZ126" s="106"/>
      <c r="CA126" s="106"/>
      <c r="CB126" s="106"/>
      <c r="CC126" s="106"/>
      <c r="CD126" s="106"/>
      <c r="CE126" s="106"/>
      <c r="CF126" s="106"/>
      <c r="CG126" s="106"/>
    </row>
    <row r="127" spans="1:85" hidden="1">
      <c r="A127" s="128"/>
      <c r="B127" s="108"/>
      <c r="C127" s="129"/>
      <c r="D127" s="130"/>
      <c r="E127" s="130"/>
      <c r="F127" s="131"/>
      <c r="G127" s="118" t="str">
        <f>IF('[1]CY Estimates'!$B119="","",'[1]CY Estimates'!$B119)</f>
        <v/>
      </c>
      <c r="H127" s="85" t="str">
        <f>IF('[1]CY Estimates'!$C119="","",'[1]CY Estimates'!$C119)</f>
        <v/>
      </c>
      <c r="I127" s="85" t="str">
        <f>IF('[1]CY Estimates'!$D119="","",'[1]CY Estimates'!$D119)</f>
        <v/>
      </c>
      <c r="J127" s="85" t="str">
        <f>IF('[1]CY Estimates'!$E119="","",'[1]CY Estimates'!$E119)</f>
        <v/>
      </c>
      <c r="K127" s="132" t="str">
        <f>IF('[1]CY Estimates'!$F119="","",'[1]CY Estimates'!$F119)</f>
        <v/>
      </c>
      <c r="L127" s="118" t="str">
        <f>IF('[1]CY+1 Estimates'!$B118="","",'[1]CY+1 Estimates'!$B118)</f>
        <v/>
      </c>
      <c r="M127" s="85" t="str">
        <f>IF('[1]CY+1 Estimates'!$C118="","",'[1]CY+1 Estimates'!$C118)</f>
        <v/>
      </c>
      <c r="N127" s="85" t="str">
        <f>IF('[1]CY+1 Estimates'!$D118="","",'[1]CY+1 Estimates'!$D118)</f>
        <v/>
      </c>
      <c r="O127" s="85" t="str">
        <f>IF('[1]CY+1 Estimates'!$E118="","",'[1]CY+1 Estimates'!$E118)</f>
        <v/>
      </c>
      <c r="P127" s="132" t="str">
        <f>IF('[1]CY+1 Estimates'!$F118="","",'[1]CY+1 Estimates'!$F118)</f>
        <v/>
      </c>
      <c r="Q127" s="118" t="str">
        <f>IF('[1]CY+2 Estimates'!B117="","",'[1]CY+2 Estimates'!B117)</f>
        <v/>
      </c>
      <c r="R127" s="85" t="str">
        <f>IF('[1]CY+2 Estimates'!C117="","",'[1]CY+2 Estimates'!C117)</f>
        <v/>
      </c>
      <c r="S127" s="85" t="str">
        <f>IF('[1]CY+2 Estimates'!D117="","",'[1]CY+2 Estimates'!D117)</f>
        <v/>
      </c>
      <c r="T127" s="85" t="str">
        <f>IF('[1]CY+2 Estimates'!E117="","",'[1]CY+2 Estimates'!E117)</f>
        <v/>
      </c>
      <c r="U127" s="132" t="str">
        <f>IF('[1]CY+2 Estimates'!F117="","",'[1]CY+2 Estimates'!F117)</f>
        <v/>
      </c>
      <c r="V127" s="118" t="str">
        <f>IF('[1]CY+3 Estimates'!B117="","",'[1]CY+3 Estimates'!B117)</f>
        <v/>
      </c>
      <c r="W127" s="85" t="str">
        <f>IF('[1]CY+3 Estimates'!C117="","",'[1]CY+3 Estimates'!C117)</f>
        <v/>
      </c>
      <c r="X127" s="85" t="str">
        <f>IF('[1]CY+3 Estimates'!D117="","",'[1]CY+3 Estimates'!D117)</f>
        <v/>
      </c>
      <c r="Y127" s="85" t="str">
        <f>IF('[1]CY+3 Estimates'!E117="","",'[1]CY+3 Estimates'!E117)</f>
        <v/>
      </c>
      <c r="Z127" s="132" t="str">
        <f>IF('[1]CY+3 Estimates'!F117="","",'[1]CY+3 Estimates'!F117)</f>
        <v/>
      </c>
      <c r="AA127" s="118" t="str">
        <f>IF('[1]CY+4 Estimates'!B117="","",'[1]CY+4 Estimates'!B117)</f>
        <v/>
      </c>
      <c r="AB127" s="85" t="str">
        <f>IF('[1]CY+4 Estimates'!C117="","",'[1]CY+4 Estimates'!C117)</f>
        <v/>
      </c>
      <c r="AC127" s="85" t="str">
        <f>IF('[1]CY+4 Estimates'!D117="","",'[1]CY+4 Estimates'!D117)</f>
        <v/>
      </c>
      <c r="AD127" s="85" t="str">
        <f>IF('[1]CY+4 Estimates'!E117="","",'[1]CY+4 Estimates'!E117)</f>
        <v/>
      </c>
      <c r="AE127" s="132" t="str">
        <f>IF('[1]CY+4 Estimates'!F117="","",'[1]CY+4 Estimates'!F117)</f>
        <v/>
      </c>
      <c r="AF127" s="133"/>
      <c r="AG127" s="134"/>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106"/>
      <c r="BT127" s="106"/>
      <c r="BU127" s="106"/>
      <c r="BV127" s="106"/>
      <c r="BW127" s="106"/>
      <c r="BX127" s="106"/>
      <c r="BY127" s="106"/>
      <c r="BZ127" s="106"/>
      <c r="CA127" s="106"/>
      <c r="CB127" s="106"/>
      <c r="CC127" s="106"/>
      <c r="CD127" s="106"/>
      <c r="CE127" s="106"/>
      <c r="CF127" s="106"/>
      <c r="CG127" s="106"/>
    </row>
    <row r="128" spans="1:85" hidden="1">
      <c r="A128" s="107" t="s">
        <v>46</v>
      </c>
      <c r="B128" s="108"/>
      <c r="C128" s="129"/>
      <c r="D128" s="130"/>
      <c r="E128" s="130"/>
      <c r="F128" s="131"/>
      <c r="G128" s="118" t="str">
        <f>IF('[1]CY Estimates'!$B120="","",'[1]CY Estimates'!$B120)</f>
        <v/>
      </c>
      <c r="H128" s="85" t="str">
        <f>IF('[1]CY Estimates'!$C120="","",'[1]CY Estimates'!$C120)</f>
        <v/>
      </c>
      <c r="I128" s="85" t="str">
        <f>IF('[1]CY Estimates'!$D120="","",'[1]CY Estimates'!$D120)</f>
        <v/>
      </c>
      <c r="J128" s="85" t="str">
        <f>IF('[1]CY Estimates'!$E120="","",'[1]CY Estimates'!$E120)</f>
        <v/>
      </c>
      <c r="K128" s="132" t="str">
        <f>IF('[1]CY Estimates'!$F120="","",'[1]CY Estimates'!$F120)</f>
        <v/>
      </c>
      <c r="L128" s="118" t="str">
        <f>IF('[1]CY+1 Estimates'!$B119="","",'[1]CY+1 Estimates'!$B119)</f>
        <v/>
      </c>
      <c r="M128" s="85" t="str">
        <f>IF('[1]CY+1 Estimates'!$C119="","",'[1]CY+1 Estimates'!$C119)</f>
        <v/>
      </c>
      <c r="N128" s="85" t="str">
        <f>IF('[1]CY+1 Estimates'!$D119="","",'[1]CY+1 Estimates'!$D119)</f>
        <v/>
      </c>
      <c r="O128" s="85" t="str">
        <f>IF('[1]CY+1 Estimates'!$E119="","",'[1]CY+1 Estimates'!$E119)</f>
        <v/>
      </c>
      <c r="P128" s="132" t="str">
        <f>IF('[1]CY+1 Estimates'!$F119="","",'[1]CY+1 Estimates'!$F119)</f>
        <v/>
      </c>
      <c r="Q128" s="118" t="str">
        <f>IF('[1]CY+2 Estimates'!B118="","",'[1]CY+2 Estimates'!B118)</f>
        <v/>
      </c>
      <c r="R128" s="85" t="str">
        <f>IF('[1]CY+2 Estimates'!C118="","",'[1]CY+2 Estimates'!C118)</f>
        <v/>
      </c>
      <c r="S128" s="85" t="str">
        <f>IF('[1]CY+2 Estimates'!D118="","",'[1]CY+2 Estimates'!D118)</f>
        <v/>
      </c>
      <c r="T128" s="85" t="str">
        <f>IF('[1]CY+2 Estimates'!E118="","",'[1]CY+2 Estimates'!E118)</f>
        <v/>
      </c>
      <c r="U128" s="132" t="str">
        <f>IF('[1]CY+2 Estimates'!F118="","",'[1]CY+2 Estimates'!F118)</f>
        <v/>
      </c>
      <c r="V128" s="118" t="str">
        <f>IF('[1]CY+3 Estimates'!B118="","",'[1]CY+3 Estimates'!B118)</f>
        <v/>
      </c>
      <c r="W128" s="85" t="str">
        <f>IF('[1]CY+3 Estimates'!C118="","",'[1]CY+3 Estimates'!C118)</f>
        <v/>
      </c>
      <c r="X128" s="85" t="str">
        <f>IF('[1]CY+3 Estimates'!D118="","",'[1]CY+3 Estimates'!D118)</f>
        <v/>
      </c>
      <c r="Y128" s="85" t="str">
        <f>IF('[1]CY+3 Estimates'!E118="","",'[1]CY+3 Estimates'!E118)</f>
        <v/>
      </c>
      <c r="Z128" s="132" t="str">
        <f>IF('[1]CY+3 Estimates'!F118="","",'[1]CY+3 Estimates'!F118)</f>
        <v/>
      </c>
      <c r="AA128" s="118" t="str">
        <f>IF('[1]CY+4 Estimates'!B118="","",'[1]CY+4 Estimates'!B118)</f>
        <v/>
      </c>
      <c r="AB128" s="85" t="str">
        <f>IF('[1]CY+4 Estimates'!C118="","",'[1]CY+4 Estimates'!C118)</f>
        <v/>
      </c>
      <c r="AC128" s="85" t="str">
        <f>IF('[1]CY+4 Estimates'!D118="","",'[1]CY+4 Estimates'!D118)</f>
        <v/>
      </c>
      <c r="AD128" s="85" t="str">
        <f>IF('[1]CY+4 Estimates'!E118="","",'[1]CY+4 Estimates'!E118)</f>
        <v/>
      </c>
      <c r="AE128" s="132" t="str">
        <f>IF('[1]CY+4 Estimates'!F118="","",'[1]CY+4 Estimates'!F118)</f>
        <v/>
      </c>
      <c r="AF128" s="133"/>
      <c r="AG128" s="116" t="s">
        <v>46</v>
      </c>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c r="BN128" s="106"/>
      <c r="BO128" s="106"/>
      <c r="BP128" s="106"/>
      <c r="BQ128" s="106"/>
      <c r="BR128" s="106"/>
      <c r="BS128" s="106"/>
      <c r="BT128" s="106"/>
      <c r="BU128" s="106"/>
      <c r="BV128" s="106"/>
      <c r="BW128" s="106"/>
      <c r="BX128" s="106"/>
      <c r="BY128" s="106"/>
      <c r="BZ128" s="106"/>
      <c r="CA128" s="106"/>
      <c r="CB128" s="106"/>
      <c r="CC128" s="106"/>
      <c r="CD128" s="106"/>
      <c r="CE128" s="106"/>
      <c r="CF128" s="106"/>
      <c r="CG128" s="106"/>
    </row>
    <row r="129" spans="1:85" hidden="1">
      <c r="A129" s="138" t="s">
        <v>62</v>
      </c>
      <c r="B129" s="108"/>
      <c r="C129" s="129"/>
      <c r="D129" s="130"/>
      <c r="E129" s="130"/>
      <c r="F129" s="131"/>
      <c r="G129" s="118" t="str">
        <f>IF('[1]CY Estimates'!$B121="","",'[1]CY Estimates'!$B121)</f>
        <v/>
      </c>
      <c r="H129" s="85" t="str">
        <f>IF('[1]CY Estimates'!$C121="","",'[1]CY Estimates'!$C121)</f>
        <v/>
      </c>
      <c r="I129" s="85" t="str">
        <f>IF('[1]CY Estimates'!$D121="","",'[1]CY Estimates'!$D121)</f>
        <v/>
      </c>
      <c r="J129" s="85" t="str">
        <f>IF('[1]CY Estimates'!$E121="","",'[1]CY Estimates'!$E121)</f>
        <v/>
      </c>
      <c r="K129" s="132" t="str">
        <f>IF('[1]CY Estimates'!$F121="","",'[1]CY Estimates'!$F121)</f>
        <v/>
      </c>
      <c r="L129" s="118" t="str">
        <f>IF('[1]CY+1 Estimates'!$B120="","",'[1]CY+1 Estimates'!$B120)</f>
        <v/>
      </c>
      <c r="M129" s="85" t="str">
        <f>IF('[1]CY+1 Estimates'!$C120="","",'[1]CY+1 Estimates'!$C120)</f>
        <v/>
      </c>
      <c r="N129" s="85" t="str">
        <f>IF('[1]CY+1 Estimates'!$D120="","",'[1]CY+1 Estimates'!$D120)</f>
        <v/>
      </c>
      <c r="O129" s="85" t="str">
        <f>IF('[1]CY+1 Estimates'!$E120="","",'[1]CY+1 Estimates'!$E120)</f>
        <v/>
      </c>
      <c r="P129" s="132" t="str">
        <f>IF('[1]CY+1 Estimates'!$F120="","",'[1]CY+1 Estimates'!$F120)</f>
        <v/>
      </c>
      <c r="Q129" s="118" t="str">
        <f>IF('[1]CY+2 Estimates'!B119="","",'[1]CY+2 Estimates'!B119)</f>
        <v/>
      </c>
      <c r="R129" s="85" t="str">
        <f>IF('[1]CY+2 Estimates'!C119="","",'[1]CY+2 Estimates'!C119)</f>
        <v/>
      </c>
      <c r="S129" s="85" t="str">
        <f>IF('[1]CY+2 Estimates'!D119="","",'[1]CY+2 Estimates'!D119)</f>
        <v/>
      </c>
      <c r="T129" s="85" t="str">
        <f>IF('[1]CY+2 Estimates'!E119="","",'[1]CY+2 Estimates'!E119)</f>
        <v/>
      </c>
      <c r="U129" s="132" t="str">
        <f>IF('[1]CY+2 Estimates'!F119="","",'[1]CY+2 Estimates'!F119)</f>
        <v/>
      </c>
      <c r="V129" s="118" t="str">
        <f>IF('[1]CY+3 Estimates'!B119="","",'[1]CY+3 Estimates'!B119)</f>
        <v/>
      </c>
      <c r="W129" s="85" t="str">
        <f>IF('[1]CY+3 Estimates'!C119="","",'[1]CY+3 Estimates'!C119)</f>
        <v/>
      </c>
      <c r="X129" s="85" t="str">
        <f>IF('[1]CY+3 Estimates'!D119="","",'[1]CY+3 Estimates'!D119)</f>
        <v/>
      </c>
      <c r="Y129" s="85" t="str">
        <f>IF('[1]CY+3 Estimates'!E119="","",'[1]CY+3 Estimates'!E119)</f>
        <v/>
      </c>
      <c r="Z129" s="132" t="str">
        <f>IF('[1]CY+3 Estimates'!F119="","",'[1]CY+3 Estimates'!F119)</f>
        <v/>
      </c>
      <c r="AA129" s="118" t="str">
        <f>IF('[1]CY+4 Estimates'!B119="","",'[1]CY+4 Estimates'!B119)</f>
        <v/>
      </c>
      <c r="AB129" s="85" t="str">
        <f>IF('[1]CY+4 Estimates'!C119="","",'[1]CY+4 Estimates'!C119)</f>
        <v/>
      </c>
      <c r="AC129" s="85" t="str">
        <f>IF('[1]CY+4 Estimates'!D119="","",'[1]CY+4 Estimates'!D119)</f>
        <v/>
      </c>
      <c r="AD129" s="85" t="str">
        <f>IF('[1]CY+4 Estimates'!E119="","",'[1]CY+4 Estimates'!E119)</f>
        <v/>
      </c>
      <c r="AE129" s="132" t="str">
        <f>IF('[1]CY+4 Estimates'!F119="","",'[1]CY+4 Estimates'!F119)</f>
        <v/>
      </c>
      <c r="AF129" s="133"/>
      <c r="AG129" s="139" t="s">
        <v>62</v>
      </c>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c r="BN129" s="106"/>
      <c r="BO129" s="106"/>
      <c r="BP129" s="106"/>
      <c r="BQ129" s="106"/>
      <c r="BR129" s="106"/>
      <c r="BS129" s="106"/>
      <c r="BT129" s="106"/>
      <c r="BU129" s="106"/>
      <c r="BV129" s="106"/>
      <c r="BW129" s="106"/>
      <c r="BX129" s="106"/>
      <c r="BY129" s="106"/>
      <c r="BZ129" s="106"/>
      <c r="CA129" s="106"/>
      <c r="CB129" s="106"/>
      <c r="CC129" s="106"/>
      <c r="CD129" s="106"/>
      <c r="CE129" s="106"/>
      <c r="CF129" s="106"/>
      <c r="CG129" s="106"/>
    </row>
    <row r="130" spans="1:85" hidden="1">
      <c r="A130" s="138" t="s">
        <v>68</v>
      </c>
      <c r="B130" s="108"/>
      <c r="C130" s="129"/>
      <c r="D130" s="130"/>
      <c r="E130" s="130"/>
      <c r="F130" s="131"/>
      <c r="G130" s="118" t="str">
        <f>IF('[1]CY Estimates'!$B122="","",'[1]CY Estimates'!$B122)</f>
        <v/>
      </c>
      <c r="H130" s="85" t="str">
        <f>IF('[1]CY Estimates'!$C122="","",'[1]CY Estimates'!$C122)</f>
        <v/>
      </c>
      <c r="I130" s="85" t="str">
        <f>IF('[1]CY Estimates'!$D122="","",'[1]CY Estimates'!$D122)</f>
        <v/>
      </c>
      <c r="J130" s="85" t="str">
        <f>IF('[1]CY Estimates'!$E122="","",'[1]CY Estimates'!$E122)</f>
        <v/>
      </c>
      <c r="K130" s="132" t="str">
        <f>IF('[1]CY Estimates'!$F122="","",'[1]CY Estimates'!$F122)</f>
        <v/>
      </c>
      <c r="L130" s="118" t="str">
        <f>IF('[1]CY+1 Estimates'!$B121="","",'[1]CY+1 Estimates'!$B121)</f>
        <v/>
      </c>
      <c r="M130" s="85" t="str">
        <f>IF('[1]CY+1 Estimates'!$C121="","",'[1]CY+1 Estimates'!$C121)</f>
        <v/>
      </c>
      <c r="N130" s="85" t="str">
        <f>IF('[1]CY+1 Estimates'!$D121="","",'[1]CY+1 Estimates'!$D121)</f>
        <v/>
      </c>
      <c r="O130" s="85" t="str">
        <f>IF('[1]CY+1 Estimates'!$E121="","",'[1]CY+1 Estimates'!$E121)</f>
        <v/>
      </c>
      <c r="P130" s="132" t="str">
        <f>IF('[1]CY+1 Estimates'!$F121="","",'[1]CY+1 Estimates'!$F121)</f>
        <v/>
      </c>
      <c r="Q130" s="118" t="str">
        <f>IF('[1]CY+2 Estimates'!B120="","",'[1]CY+2 Estimates'!B120)</f>
        <v/>
      </c>
      <c r="R130" s="85" t="str">
        <f>IF('[1]CY+2 Estimates'!C120="","",'[1]CY+2 Estimates'!C120)</f>
        <v/>
      </c>
      <c r="S130" s="85" t="str">
        <f>IF('[1]CY+2 Estimates'!D120="","",'[1]CY+2 Estimates'!D120)</f>
        <v/>
      </c>
      <c r="T130" s="85" t="str">
        <f>IF('[1]CY+2 Estimates'!E120="","",'[1]CY+2 Estimates'!E120)</f>
        <v/>
      </c>
      <c r="U130" s="132" t="str">
        <f>IF('[1]CY+2 Estimates'!F120="","",'[1]CY+2 Estimates'!F120)</f>
        <v/>
      </c>
      <c r="V130" s="118" t="str">
        <f>IF('[1]CY+3 Estimates'!B120="","",'[1]CY+3 Estimates'!B120)</f>
        <v/>
      </c>
      <c r="W130" s="85" t="str">
        <f>IF('[1]CY+3 Estimates'!C120="","",'[1]CY+3 Estimates'!C120)</f>
        <v/>
      </c>
      <c r="X130" s="85" t="str">
        <f>IF('[1]CY+3 Estimates'!D120="","",'[1]CY+3 Estimates'!D120)</f>
        <v/>
      </c>
      <c r="Y130" s="85" t="str">
        <f>IF('[1]CY+3 Estimates'!E120="","",'[1]CY+3 Estimates'!E120)</f>
        <v/>
      </c>
      <c r="Z130" s="132" t="str">
        <f>IF('[1]CY+3 Estimates'!F120="","",'[1]CY+3 Estimates'!F120)</f>
        <v/>
      </c>
      <c r="AA130" s="118" t="str">
        <f>IF('[1]CY+4 Estimates'!B120="","",'[1]CY+4 Estimates'!B120)</f>
        <v/>
      </c>
      <c r="AB130" s="85" t="str">
        <f>IF('[1]CY+4 Estimates'!C120="","",'[1]CY+4 Estimates'!C120)</f>
        <v/>
      </c>
      <c r="AC130" s="85" t="str">
        <f>IF('[1]CY+4 Estimates'!D120="","",'[1]CY+4 Estimates'!D120)</f>
        <v/>
      </c>
      <c r="AD130" s="85" t="str">
        <f>IF('[1]CY+4 Estimates'!E120="","",'[1]CY+4 Estimates'!E120)</f>
        <v/>
      </c>
      <c r="AE130" s="132" t="str">
        <f>IF('[1]CY+4 Estimates'!F120="","",'[1]CY+4 Estimates'!F120)</f>
        <v/>
      </c>
      <c r="AF130" s="133"/>
      <c r="AG130" s="139" t="s">
        <v>68</v>
      </c>
      <c r="AH130" s="106"/>
      <c r="AI130" s="106"/>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c r="BN130" s="106"/>
      <c r="BO130" s="106"/>
      <c r="BP130" s="106"/>
      <c r="BQ130" s="106"/>
      <c r="BR130" s="106"/>
      <c r="BS130" s="106"/>
      <c r="BT130" s="106"/>
      <c r="BU130" s="106"/>
      <c r="BV130" s="106"/>
      <c r="BW130" s="106"/>
      <c r="BX130" s="106"/>
      <c r="BY130" s="106"/>
      <c r="BZ130" s="106"/>
      <c r="CA130" s="106"/>
      <c r="CB130" s="106"/>
      <c r="CC130" s="106"/>
      <c r="CD130" s="106"/>
      <c r="CE130" s="106"/>
      <c r="CF130" s="106"/>
      <c r="CG130" s="106"/>
    </row>
    <row r="131" spans="1:85" hidden="1">
      <c r="A131" s="140" t="s">
        <v>69</v>
      </c>
      <c r="B131" s="108"/>
      <c r="C131" s="129"/>
      <c r="D131" s="130"/>
      <c r="E131" s="130"/>
      <c r="F131" s="131"/>
      <c r="G131" s="126" t="str">
        <f>IF('[1]CY Estimates'!$B123="","",'[1]CY Estimates'!$B123)</f>
        <v/>
      </c>
      <c r="H131" s="135" t="str">
        <f>IF('[1]CY Estimates'!$C123="","",'[1]CY Estimates'!$C123)</f>
        <v/>
      </c>
      <c r="I131" s="135" t="str">
        <f>IF('[1]CY Estimates'!$D123="","",'[1]CY Estimates'!$D123)</f>
        <v/>
      </c>
      <c r="J131" s="135" t="str">
        <f>IF('[1]CY Estimates'!$E123="","",'[1]CY Estimates'!$E123)</f>
        <v/>
      </c>
      <c r="K131" s="136" t="str">
        <f>IF('[1]CY Estimates'!$F123="","",'[1]CY Estimates'!$F123)</f>
        <v/>
      </c>
      <c r="L131" s="126" t="str">
        <f>IF('[1]CY+1 Estimates'!$B122="","",'[1]CY+1 Estimates'!$B122)</f>
        <v/>
      </c>
      <c r="M131" s="135" t="str">
        <f>IF('[1]CY+1 Estimates'!$C122="","",'[1]CY+1 Estimates'!$C122)</f>
        <v/>
      </c>
      <c r="N131" s="135" t="str">
        <f>IF('[1]CY+1 Estimates'!$D122="","",'[1]CY+1 Estimates'!$D122)</f>
        <v/>
      </c>
      <c r="O131" s="135" t="str">
        <f>IF('[1]CY+1 Estimates'!$E122="","",'[1]CY+1 Estimates'!$E122)</f>
        <v/>
      </c>
      <c r="P131" s="136" t="str">
        <f>IF('[1]CY+1 Estimates'!$F122="","",'[1]CY+1 Estimates'!$F122)</f>
        <v/>
      </c>
      <c r="Q131" s="126" t="str">
        <f>IF('[1]CY+2 Estimates'!B121="","",'[1]CY+2 Estimates'!B121)</f>
        <v/>
      </c>
      <c r="R131" s="135" t="str">
        <f>IF('[1]CY+2 Estimates'!C121="","",'[1]CY+2 Estimates'!C121)</f>
        <v/>
      </c>
      <c r="S131" s="135" t="str">
        <f>IF('[1]CY+2 Estimates'!D121="","",'[1]CY+2 Estimates'!D121)</f>
        <v/>
      </c>
      <c r="T131" s="135" t="str">
        <f>IF('[1]CY+2 Estimates'!E121="","",'[1]CY+2 Estimates'!E121)</f>
        <v/>
      </c>
      <c r="U131" s="136" t="str">
        <f>IF('[1]CY+2 Estimates'!F121="","",'[1]CY+2 Estimates'!F121)</f>
        <v/>
      </c>
      <c r="V131" s="126" t="str">
        <f>IF('[1]CY+3 Estimates'!B121="","",'[1]CY+3 Estimates'!B121)</f>
        <v/>
      </c>
      <c r="W131" s="135" t="str">
        <f>IF('[1]CY+3 Estimates'!C121="","",'[1]CY+3 Estimates'!C121)</f>
        <v/>
      </c>
      <c r="X131" s="135" t="str">
        <f>IF('[1]CY+3 Estimates'!D121="","",'[1]CY+3 Estimates'!D121)</f>
        <v/>
      </c>
      <c r="Y131" s="135" t="str">
        <f>IF('[1]CY+3 Estimates'!E121="","",'[1]CY+3 Estimates'!E121)</f>
        <v/>
      </c>
      <c r="Z131" s="136" t="str">
        <f>IF('[1]CY+3 Estimates'!F121="","",'[1]CY+3 Estimates'!F121)</f>
        <v/>
      </c>
      <c r="AA131" s="126" t="str">
        <f>IF('[1]CY+4 Estimates'!B121="","",'[1]CY+4 Estimates'!B121)</f>
        <v/>
      </c>
      <c r="AB131" s="135" t="str">
        <f>IF('[1]CY+4 Estimates'!C121="","",'[1]CY+4 Estimates'!C121)</f>
        <v/>
      </c>
      <c r="AC131" s="135" t="str">
        <f>IF('[1]CY+4 Estimates'!D121="","",'[1]CY+4 Estimates'!D121)</f>
        <v/>
      </c>
      <c r="AD131" s="135" t="str">
        <f>IF('[1]CY+4 Estimates'!E121="","",'[1]CY+4 Estimates'!E121)</f>
        <v/>
      </c>
      <c r="AE131" s="136" t="str">
        <f>IF('[1]CY+4 Estimates'!F121="","",'[1]CY+4 Estimates'!F121)</f>
        <v/>
      </c>
      <c r="AF131" s="137"/>
      <c r="AG131" s="141" t="s">
        <v>69</v>
      </c>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c r="BN131" s="106"/>
      <c r="BO131" s="106"/>
      <c r="BP131" s="106"/>
      <c r="BQ131" s="106"/>
      <c r="BR131" s="106"/>
      <c r="BS131" s="106"/>
      <c r="BT131" s="106"/>
      <c r="BU131" s="106"/>
      <c r="BV131" s="106"/>
      <c r="BW131" s="106"/>
      <c r="BX131" s="106"/>
      <c r="BY131" s="106"/>
      <c r="BZ131" s="106"/>
      <c r="CA131" s="106"/>
      <c r="CB131" s="106"/>
      <c r="CC131" s="106"/>
      <c r="CD131" s="106"/>
      <c r="CE131" s="106"/>
      <c r="CF131" s="106"/>
      <c r="CG131" s="106"/>
    </row>
    <row r="132" spans="1:85" hidden="1">
      <c r="A132" s="128"/>
      <c r="B132" s="108"/>
      <c r="C132" s="129"/>
      <c r="D132" s="130"/>
      <c r="E132" s="130"/>
      <c r="F132" s="131"/>
      <c r="G132" s="118" t="str">
        <f>IF('[1]CY Estimates'!$B124="","",'[1]CY Estimates'!$B124)</f>
        <v/>
      </c>
      <c r="H132" s="85" t="str">
        <f>IF('[1]CY Estimates'!$C124="","",'[1]CY Estimates'!$C124)</f>
        <v/>
      </c>
      <c r="I132" s="85" t="str">
        <f>IF('[1]CY Estimates'!$D124="","",'[1]CY Estimates'!$D124)</f>
        <v/>
      </c>
      <c r="J132" s="85" t="str">
        <f>IF('[1]CY Estimates'!$E124="","",'[1]CY Estimates'!$E124)</f>
        <v/>
      </c>
      <c r="K132" s="132" t="str">
        <f>IF('[1]CY Estimates'!$F124="","",'[1]CY Estimates'!$F124)</f>
        <v/>
      </c>
      <c r="L132" s="118" t="str">
        <f>IF('[1]CY+1 Estimates'!$B123="","",'[1]CY+1 Estimates'!$B123)</f>
        <v/>
      </c>
      <c r="M132" s="85" t="str">
        <f>IF('[1]CY+1 Estimates'!$C123="","",'[1]CY+1 Estimates'!$C123)</f>
        <v/>
      </c>
      <c r="N132" s="85" t="str">
        <f>IF('[1]CY+1 Estimates'!$D123="","",'[1]CY+1 Estimates'!$D123)</f>
        <v/>
      </c>
      <c r="O132" s="85" t="str">
        <f>IF('[1]CY+1 Estimates'!$E123="","",'[1]CY+1 Estimates'!$E123)</f>
        <v/>
      </c>
      <c r="P132" s="132" t="str">
        <f>IF('[1]CY+1 Estimates'!$F123="","",'[1]CY+1 Estimates'!$F123)</f>
        <v/>
      </c>
      <c r="Q132" s="118" t="str">
        <f>IF('[1]CY+2 Estimates'!B122="","",'[1]CY+2 Estimates'!B122)</f>
        <v/>
      </c>
      <c r="R132" s="85" t="str">
        <f>IF('[1]CY+2 Estimates'!C122="","",'[1]CY+2 Estimates'!C122)</f>
        <v/>
      </c>
      <c r="S132" s="85" t="str">
        <f>IF('[1]CY+2 Estimates'!D122="","",'[1]CY+2 Estimates'!D122)</f>
        <v/>
      </c>
      <c r="T132" s="85" t="str">
        <f>IF('[1]CY+2 Estimates'!E122="","",'[1]CY+2 Estimates'!E122)</f>
        <v/>
      </c>
      <c r="U132" s="132" t="str">
        <f>IF('[1]CY+2 Estimates'!F122="","",'[1]CY+2 Estimates'!F122)</f>
        <v/>
      </c>
      <c r="V132" s="118" t="str">
        <f>IF('[1]CY+3 Estimates'!B122="","",'[1]CY+3 Estimates'!B122)</f>
        <v/>
      </c>
      <c r="W132" s="85" t="str">
        <f>IF('[1]CY+3 Estimates'!C122="","",'[1]CY+3 Estimates'!C122)</f>
        <v/>
      </c>
      <c r="X132" s="85" t="str">
        <f>IF('[1]CY+3 Estimates'!D122="","",'[1]CY+3 Estimates'!D122)</f>
        <v/>
      </c>
      <c r="Y132" s="85" t="str">
        <f>IF('[1]CY+3 Estimates'!E122="","",'[1]CY+3 Estimates'!E122)</f>
        <v/>
      </c>
      <c r="Z132" s="132" t="str">
        <f>IF('[1]CY+3 Estimates'!F122="","",'[1]CY+3 Estimates'!F122)</f>
        <v/>
      </c>
      <c r="AA132" s="118" t="str">
        <f>IF('[1]CY+4 Estimates'!B122="","",'[1]CY+4 Estimates'!B122)</f>
        <v/>
      </c>
      <c r="AB132" s="85" t="str">
        <f>IF('[1]CY+4 Estimates'!C122="","",'[1]CY+4 Estimates'!C122)</f>
        <v/>
      </c>
      <c r="AC132" s="85" t="str">
        <f>IF('[1]CY+4 Estimates'!D122="","",'[1]CY+4 Estimates'!D122)</f>
        <v/>
      </c>
      <c r="AD132" s="85" t="str">
        <f>IF('[1]CY+4 Estimates'!E122="","",'[1]CY+4 Estimates'!E122)</f>
        <v/>
      </c>
      <c r="AE132" s="132" t="str">
        <f>IF('[1]CY+4 Estimates'!F122="","",'[1]CY+4 Estimates'!F122)</f>
        <v/>
      </c>
      <c r="AF132" s="133"/>
      <c r="AG132" s="134"/>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c r="BS132" s="106"/>
      <c r="BT132" s="106"/>
      <c r="BU132" s="106"/>
      <c r="BV132" s="106"/>
      <c r="BW132" s="106"/>
      <c r="BX132" s="106"/>
      <c r="BY132" s="106"/>
      <c r="BZ132" s="106"/>
      <c r="CA132" s="106"/>
      <c r="CB132" s="106"/>
      <c r="CC132" s="106"/>
      <c r="CD132" s="106"/>
      <c r="CE132" s="106"/>
      <c r="CF132" s="106"/>
      <c r="CG132" s="106"/>
    </row>
    <row r="133" spans="1:85" hidden="1">
      <c r="A133" s="107" t="s">
        <v>70</v>
      </c>
      <c r="B133" s="108"/>
      <c r="C133" s="129"/>
      <c r="D133" s="130"/>
      <c r="E133" s="130"/>
      <c r="F133" s="131"/>
      <c r="G133" s="126" t="str">
        <f>IF('[1]CY Estimates'!$B125="","",'[1]CY Estimates'!$B125)</f>
        <v/>
      </c>
      <c r="H133" s="135" t="str">
        <f>IF('[1]CY Estimates'!$C125="","",'[1]CY Estimates'!$C125)</f>
        <v/>
      </c>
      <c r="I133" s="135" t="str">
        <f>IF('[1]CY Estimates'!$D125="","",'[1]CY Estimates'!$D125)</f>
        <v/>
      </c>
      <c r="J133" s="135" t="str">
        <f>IF('[1]CY Estimates'!$E125="","",'[1]CY Estimates'!$E125)</f>
        <v/>
      </c>
      <c r="K133" s="136" t="str">
        <f>IF('[1]CY Estimates'!$F125="","",'[1]CY Estimates'!$F125)</f>
        <v/>
      </c>
      <c r="L133" s="126" t="str">
        <f>IF('[1]CY+1 Estimates'!$B124="","",'[1]CY+1 Estimates'!$B124)</f>
        <v/>
      </c>
      <c r="M133" s="135" t="str">
        <f>IF('[1]CY+1 Estimates'!$C124="","",'[1]CY+1 Estimates'!$C124)</f>
        <v/>
      </c>
      <c r="N133" s="135" t="str">
        <f>IF('[1]CY+1 Estimates'!$D124="","",'[1]CY+1 Estimates'!$D124)</f>
        <v/>
      </c>
      <c r="O133" s="135" t="str">
        <f>IF('[1]CY+1 Estimates'!$E124="","",'[1]CY+1 Estimates'!$E124)</f>
        <v/>
      </c>
      <c r="P133" s="136" t="str">
        <f>IF('[1]CY+1 Estimates'!$F124="","",'[1]CY+1 Estimates'!$F124)</f>
        <v/>
      </c>
      <c r="Q133" s="126" t="str">
        <f>IF('[1]CY+2 Estimates'!B123="","",'[1]CY+2 Estimates'!B123)</f>
        <v/>
      </c>
      <c r="R133" s="135" t="str">
        <f>IF('[1]CY+2 Estimates'!C123="","",'[1]CY+2 Estimates'!C123)</f>
        <v/>
      </c>
      <c r="S133" s="135" t="str">
        <f>IF('[1]CY+2 Estimates'!D123="","",'[1]CY+2 Estimates'!D123)</f>
        <v/>
      </c>
      <c r="T133" s="135" t="str">
        <f>IF('[1]CY+2 Estimates'!E123="","",'[1]CY+2 Estimates'!E123)</f>
        <v/>
      </c>
      <c r="U133" s="136" t="str">
        <f>IF('[1]CY+2 Estimates'!F123="","",'[1]CY+2 Estimates'!F123)</f>
        <v/>
      </c>
      <c r="V133" s="126" t="str">
        <f>IF('[1]CY+3 Estimates'!B123="","",'[1]CY+3 Estimates'!B123)</f>
        <v/>
      </c>
      <c r="W133" s="135" t="str">
        <f>IF('[1]CY+3 Estimates'!C123="","",'[1]CY+3 Estimates'!C123)</f>
        <v/>
      </c>
      <c r="X133" s="135" t="str">
        <f>IF('[1]CY+3 Estimates'!D123="","",'[1]CY+3 Estimates'!D123)</f>
        <v/>
      </c>
      <c r="Y133" s="135" t="str">
        <f>IF('[1]CY+3 Estimates'!E123="","",'[1]CY+3 Estimates'!E123)</f>
        <v/>
      </c>
      <c r="Z133" s="136" t="str">
        <f>IF('[1]CY+3 Estimates'!F123="","",'[1]CY+3 Estimates'!F123)</f>
        <v/>
      </c>
      <c r="AA133" s="126" t="str">
        <f>IF('[1]CY+4 Estimates'!B123="","",'[1]CY+4 Estimates'!B123)</f>
        <v/>
      </c>
      <c r="AB133" s="135" t="str">
        <f>IF('[1]CY+4 Estimates'!C123="","",'[1]CY+4 Estimates'!C123)</f>
        <v/>
      </c>
      <c r="AC133" s="135" t="str">
        <f>IF('[1]CY+4 Estimates'!D123="","",'[1]CY+4 Estimates'!D123)</f>
        <v/>
      </c>
      <c r="AD133" s="135" t="str">
        <f>IF('[1]CY+4 Estimates'!E123="","",'[1]CY+4 Estimates'!E123)</f>
        <v/>
      </c>
      <c r="AE133" s="136" t="str">
        <f>IF('[1]CY+4 Estimates'!F123="","",'[1]CY+4 Estimates'!F123)</f>
        <v/>
      </c>
      <c r="AF133" s="137"/>
      <c r="AG133" s="116" t="s">
        <v>70</v>
      </c>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c r="BO133" s="106"/>
      <c r="BP133" s="106"/>
      <c r="BQ133" s="106"/>
      <c r="BR133" s="106"/>
      <c r="BS133" s="106"/>
      <c r="BT133" s="106"/>
      <c r="BU133" s="106"/>
      <c r="BV133" s="106"/>
      <c r="BW133" s="106"/>
      <c r="BX133" s="106"/>
      <c r="BY133" s="106"/>
      <c r="BZ133" s="106"/>
      <c r="CA133" s="106"/>
      <c r="CB133" s="106"/>
      <c r="CC133" s="106"/>
      <c r="CD133" s="106"/>
      <c r="CE133" s="106"/>
      <c r="CF133" s="106"/>
      <c r="CG133" s="106"/>
    </row>
    <row r="134" spans="1:85" hidden="1">
      <c r="A134" s="107" t="s">
        <v>71</v>
      </c>
      <c r="B134" s="108"/>
      <c r="C134" s="129"/>
      <c r="D134" s="130"/>
      <c r="E134" s="130"/>
      <c r="F134" s="131"/>
      <c r="G134" s="126" t="str">
        <f>IF('[1]CY Estimates'!$B126="","",'[1]CY Estimates'!$B126)</f>
        <v/>
      </c>
      <c r="H134" s="135" t="str">
        <f>IF('[1]CY Estimates'!$C126="","",'[1]CY Estimates'!$C126)</f>
        <v/>
      </c>
      <c r="I134" s="135" t="str">
        <f>IF('[1]CY Estimates'!$D126="","",'[1]CY Estimates'!$D126)</f>
        <v/>
      </c>
      <c r="J134" s="135" t="str">
        <f>IF('[1]CY Estimates'!$E126="","",'[1]CY Estimates'!$E126)</f>
        <v/>
      </c>
      <c r="K134" s="136" t="str">
        <f>IF('[1]CY Estimates'!$F126="","",'[1]CY Estimates'!$F126)</f>
        <v/>
      </c>
      <c r="L134" s="126" t="str">
        <f>IF('[1]CY+1 Estimates'!$B125="","",'[1]CY+1 Estimates'!$B125)</f>
        <v/>
      </c>
      <c r="M134" s="135" t="str">
        <f>IF('[1]CY+1 Estimates'!$C125="","",'[1]CY+1 Estimates'!$C125)</f>
        <v/>
      </c>
      <c r="N134" s="135" t="str">
        <f>IF('[1]CY+1 Estimates'!$D125="","",'[1]CY+1 Estimates'!$D125)</f>
        <v/>
      </c>
      <c r="O134" s="135" t="str">
        <f>IF('[1]CY+1 Estimates'!$E125="","",'[1]CY+1 Estimates'!$E125)</f>
        <v/>
      </c>
      <c r="P134" s="136" t="str">
        <f>IF('[1]CY+1 Estimates'!$F125="","",'[1]CY+1 Estimates'!$F125)</f>
        <v/>
      </c>
      <c r="Q134" s="126" t="str">
        <f>IF('[1]CY+2 Estimates'!B124="","",'[1]CY+2 Estimates'!B124)</f>
        <v/>
      </c>
      <c r="R134" s="135" t="str">
        <f>IF('[1]CY+2 Estimates'!C124="","",'[1]CY+2 Estimates'!C124)</f>
        <v/>
      </c>
      <c r="S134" s="135" t="str">
        <f>IF('[1]CY+2 Estimates'!D124="","",'[1]CY+2 Estimates'!D124)</f>
        <v/>
      </c>
      <c r="T134" s="135" t="str">
        <f>IF('[1]CY+2 Estimates'!E124="","",'[1]CY+2 Estimates'!E124)</f>
        <v/>
      </c>
      <c r="U134" s="136" t="str">
        <f>IF('[1]CY+2 Estimates'!F124="","",'[1]CY+2 Estimates'!F124)</f>
        <v/>
      </c>
      <c r="V134" s="126" t="str">
        <f>IF('[1]CY+3 Estimates'!B124="","",'[1]CY+3 Estimates'!B124)</f>
        <v/>
      </c>
      <c r="W134" s="135" t="str">
        <f>IF('[1]CY+3 Estimates'!C124="","",'[1]CY+3 Estimates'!C124)</f>
        <v/>
      </c>
      <c r="X134" s="135" t="str">
        <f>IF('[1]CY+3 Estimates'!D124="","",'[1]CY+3 Estimates'!D124)</f>
        <v/>
      </c>
      <c r="Y134" s="135" t="str">
        <f>IF('[1]CY+3 Estimates'!E124="","",'[1]CY+3 Estimates'!E124)</f>
        <v/>
      </c>
      <c r="Z134" s="136" t="str">
        <f>IF('[1]CY+3 Estimates'!F124="","",'[1]CY+3 Estimates'!F124)</f>
        <v/>
      </c>
      <c r="AA134" s="126" t="str">
        <f>IF('[1]CY+4 Estimates'!B124="","",'[1]CY+4 Estimates'!B124)</f>
        <v/>
      </c>
      <c r="AB134" s="135" t="str">
        <f>IF('[1]CY+4 Estimates'!C124="","",'[1]CY+4 Estimates'!C124)</f>
        <v/>
      </c>
      <c r="AC134" s="135" t="str">
        <f>IF('[1]CY+4 Estimates'!D124="","",'[1]CY+4 Estimates'!D124)</f>
        <v/>
      </c>
      <c r="AD134" s="135" t="str">
        <f>IF('[1]CY+4 Estimates'!E124="","",'[1]CY+4 Estimates'!E124)</f>
        <v/>
      </c>
      <c r="AE134" s="136" t="str">
        <f>IF('[1]CY+4 Estimates'!F124="","",'[1]CY+4 Estimates'!F124)</f>
        <v/>
      </c>
      <c r="AF134" s="137"/>
      <c r="AG134" s="116" t="s">
        <v>71</v>
      </c>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6"/>
      <c r="BS134" s="106"/>
      <c r="BT134" s="106"/>
      <c r="BU134" s="106"/>
      <c r="BV134" s="106"/>
      <c r="BW134" s="106"/>
      <c r="BX134" s="106"/>
      <c r="BY134" s="106"/>
      <c r="BZ134" s="106"/>
      <c r="CA134" s="106"/>
      <c r="CB134" s="106"/>
      <c r="CC134" s="106"/>
      <c r="CD134" s="106"/>
      <c r="CE134" s="106"/>
      <c r="CF134" s="106"/>
      <c r="CG134" s="106"/>
    </row>
    <row r="135" spans="1:85" hidden="1">
      <c r="A135" s="73"/>
      <c r="B135" s="108"/>
      <c r="C135" s="129"/>
      <c r="D135" s="130"/>
      <c r="E135" s="130"/>
      <c r="F135" s="131"/>
      <c r="G135" s="118" t="str">
        <f>IF('[1]CY Estimates'!$B127="","",'[1]CY Estimates'!$B127)</f>
        <v/>
      </c>
      <c r="H135" s="85" t="str">
        <f>IF('[1]CY Estimates'!$C127="","",'[1]CY Estimates'!$C127)</f>
        <v/>
      </c>
      <c r="I135" s="85" t="str">
        <f>IF('[1]CY Estimates'!$D127="","",'[1]CY Estimates'!$D127)</f>
        <v/>
      </c>
      <c r="J135" s="85" t="str">
        <f>IF('[1]CY Estimates'!$E127="","",'[1]CY Estimates'!$E127)</f>
        <v/>
      </c>
      <c r="K135" s="132" t="str">
        <f>IF('[1]CY Estimates'!$F127="","",'[1]CY Estimates'!$F127)</f>
        <v/>
      </c>
      <c r="L135" s="118" t="str">
        <f>IF('[1]CY+1 Estimates'!$B126="","",'[1]CY+1 Estimates'!$B126)</f>
        <v/>
      </c>
      <c r="M135" s="85" t="str">
        <f>IF('[1]CY+1 Estimates'!$C126="","",'[1]CY+1 Estimates'!$C126)</f>
        <v/>
      </c>
      <c r="N135" s="85" t="str">
        <f>IF('[1]CY+1 Estimates'!$D126="","",'[1]CY+1 Estimates'!$D126)</f>
        <v/>
      </c>
      <c r="O135" s="85" t="str">
        <f>IF('[1]CY+1 Estimates'!$E126="","",'[1]CY+1 Estimates'!$E126)</f>
        <v/>
      </c>
      <c r="P135" s="132" t="str">
        <f>IF('[1]CY+1 Estimates'!$F126="","",'[1]CY+1 Estimates'!$F126)</f>
        <v/>
      </c>
      <c r="Q135" s="118" t="str">
        <f>IF('[1]CY+2 Estimates'!B125="","",'[1]CY+2 Estimates'!B125)</f>
        <v/>
      </c>
      <c r="R135" s="85" t="str">
        <f>IF('[1]CY+2 Estimates'!C125="","",'[1]CY+2 Estimates'!C125)</f>
        <v/>
      </c>
      <c r="S135" s="85" t="str">
        <f>IF('[1]CY+2 Estimates'!D125="","",'[1]CY+2 Estimates'!D125)</f>
        <v/>
      </c>
      <c r="T135" s="85" t="str">
        <f>IF('[1]CY+2 Estimates'!E125="","",'[1]CY+2 Estimates'!E125)</f>
        <v/>
      </c>
      <c r="U135" s="132" t="str">
        <f>IF('[1]CY+2 Estimates'!F125="","",'[1]CY+2 Estimates'!F125)</f>
        <v/>
      </c>
      <c r="V135" s="118" t="str">
        <f>IF('[1]CY+3 Estimates'!B125="","",'[1]CY+3 Estimates'!B125)</f>
        <v/>
      </c>
      <c r="W135" s="85" t="str">
        <f>IF('[1]CY+3 Estimates'!C125="","",'[1]CY+3 Estimates'!C125)</f>
        <v/>
      </c>
      <c r="X135" s="85" t="str">
        <f>IF('[1]CY+3 Estimates'!D125="","",'[1]CY+3 Estimates'!D125)</f>
        <v/>
      </c>
      <c r="Y135" s="85" t="str">
        <f>IF('[1]CY+3 Estimates'!E125="","",'[1]CY+3 Estimates'!E125)</f>
        <v/>
      </c>
      <c r="Z135" s="132" t="str">
        <f>IF('[1]CY+3 Estimates'!F125="","",'[1]CY+3 Estimates'!F125)</f>
        <v/>
      </c>
      <c r="AA135" s="118" t="str">
        <f>IF('[1]CY+4 Estimates'!B125="","",'[1]CY+4 Estimates'!B125)</f>
        <v/>
      </c>
      <c r="AB135" s="85" t="str">
        <f>IF('[1]CY+4 Estimates'!C125="","",'[1]CY+4 Estimates'!C125)</f>
        <v/>
      </c>
      <c r="AC135" s="85" t="str">
        <f>IF('[1]CY+4 Estimates'!D125="","",'[1]CY+4 Estimates'!D125)</f>
        <v/>
      </c>
      <c r="AD135" s="85" t="str">
        <f>IF('[1]CY+4 Estimates'!E125="","",'[1]CY+4 Estimates'!E125)</f>
        <v/>
      </c>
      <c r="AE135" s="132" t="str">
        <f>IF('[1]CY+4 Estimates'!F125="","",'[1]CY+4 Estimates'!F125)</f>
        <v/>
      </c>
      <c r="AF135" s="133"/>
      <c r="AG135" s="74"/>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6"/>
      <c r="BS135" s="106"/>
      <c r="BT135" s="106"/>
      <c r="BU135" s="106"/>
      <c r="BV135" s="106"/>
      <c r="BW135" s="106"/>
      <c r="BX135" s="106"/>
      <c r="BY135" s="106"/>
      <c r="BZ135" s="106"/>
      <c r="CA135" s="106"/>
      <c r="CB135" s="106"/>
      <c r="CC135" s="106"/>
      <c r="CD135" s="106"/>
      <c r="CE135" s="106"/>
      <c r="CF135" s="106"/>
      <c r="CG135" s="106"/>
    </row>
    <row r="136" spans="1:85" hidden="1">
      <c r="A136" s="107" t="s">
        <v>72</v>
      </c>
      <c r="B136" s="108"/>
      <c r="C136" s="129"/>
      <c r="D136" s="130"/>
      <c r="E136" s="130"/>
      <c r="F136" s="131"/>
      <c r="G136" s="142" t="str">
        <f>IF('[1]CY Estimates'!$B128="","",'[1]CY Estimates'!$B128)</f>
        <v/>
      </c>
      <c r="H136" s="143" t="str">
        <f>IF('[1]CY Estimates'!$C128="","",'[1]CY Estimates'!$C128)</f>
        <v/>
      </c>
      <c r="I136" s="143" t="str">
        <f>IF('[1]CY Estimates'!$D128="","",'[1]CY Estimates'!$D128)</f>
        <v/>
      </c>
      <c r="J136" s="143" t="str">
        <f>IF('[1]CY Estimates'!$E128="","",'[1]CY Estimates'!$E128)</f>
        <v/>
      </c>
      <c r="K136" s="144" t="str">
        <f>IF('[1]CY Estimates'!$F128="","",'[1]CY Estimates'!$F128)</f>
        <v/>
      </c>
      <c r="L136" s="142" t="str">
        <f>IF('[1]CY+1 Estimates'!$B128="","",'[1]CY+1 Estimates'!$B128)</f>
        <v/>
      </c>
      <c r="M136" s="143" t="str">
        <f>IF('[1]CY+1 Estimates'!$C128="","",'[1]CY+1 Estimates'!$C128)</f>
        <v/>
      </c>
      <c r="N136" s="143" t="str">
        <f>IF('[1]CY+1 Estimates'!$D128="","",'[1]CY+1 Estimates'!$D128)</f>
        <v/>
      </c>
      <c r="O136" s="143" t="str">
        <f>IF('[1]CY+1 Estimates'!$E128="","",'[1]CY+1 Estimates'!$E128)</f>
        <v/>
      </c>
      <c r="P136" s="144" t="str">
        <f>IF('[1]CY+1 Estimates'!$F128="","",'[1]CY+1 Estimates'!$F128)</f>
        <v/>
      </c>
      <c r="Q136" s="142" t="str">
        <f>IF('[1]CY+2 Estimates'!B126="","",'[1]CY+2 Estimates'!B126)</f>
        <v/>
      </c>
      <c r="R136" s="143" t="str">
        <f>IF('[1]CY+2 Estimates'!C126="","",'[1]CY+2 Estimates'!C126)</f>
        <v/>
      </c>
      <c r="S136" s="143" t="str">
        <f>IF('[1]CY+2 Estimates'!D126="","",'[1]CY+2 Estimates'!D126)</f>
        <v/>
      </c>
      <c r="T136" s="143" t="str">
        <f>IF('[1]CY+2 Estimates'!E126="","",'[1]CY+2 Estimates'!E126)</f>
        <v/>
      </c>
      <c r="U136" s="144" t="str">
        <f>IF('[1]CY+2 Estimates'!F126="","",'[1]CY+2 Estimates'!F126)</f>
        <v/>
      </c>
      <c r="V136" s="142" t="str">
        <f>IF('[1]CY+3 Estimates'!B126="","",'[1]CY+3 Estimates'!B126)</f>
        <v/>
      </c>
      <c r="W136" s="143" t="str">
        <f>IF('[1]CY+3 Estimates'!C126="","",'[1]CY+3 Estimates'!C126)</f>
        <v/>
      </c>
      <c r="X136" s="143" t="str">
        <f>IF('[1]CY+3 Estimates'!D126="","",'[1]CY+3 Estimates'!D126)</f>
        <v/>
      </c>
      <c r="Y136" s="143" t="str">
        <f>IF('[1]CY+3 Estimates'!E126="","",'[1]CY+3 Estimates'!E126)</f>
        <v/>
      </c>
      <c r="Z136" s="144" t="str">
        <f>IF('[1]CY+3 Estimates'!F126="","",'[1]CY+3 Estimates'!F126)</f>
        <v/>
      </c>
      <c r="AA136" s="142" t="str">
        <f>IF('[1]CY+4 Estimates'!B126="","",'[1]CY+4 Estimates'!B126)</f>
        <v/>
      </c>
      <c r="AB136" s="143" t="str">
        <f>IF('[1]CY+4 Estimates'!C126="","",'[1]CY+4 Estimates'!C126)</f>
        <v/>
      </c>
      <c r="AC136" s="143" t="str">
        <f>IF('[1]CY+4 Estimates'!D126="","",'[1]CY+4 Estimates'!D126)</f>
        <v/>
      </c>
      <c r="AD136" s="143" t="str">
        <f>IF('[1]CY+4 Estimates'!E126="","",'[1]CY+4 Estimates'!E126)</f>
        <v/>
      </c>
      <c r="AE136" s="144" t="str">
        <f>IF('[1]CY+4 Estimates'!F126="","",'[1]CY+4 Estimates'!F126)</f>
        <v/>
      </c>
      <c r="AF136" s="133"/>
      <c r="AG136" s="116" t="s">
        <v>72</v>
      </c>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c r="BN136" s="106"/>
      <c r="BO136" s="106"/>
      <c r="BP136" s="106"/>
      <c r="BQ136" s="106"/>
      <c r="BR136" s="106"/>
      <c r="BS136" s="106"/>
      <c r="BT136" s="106"/>
      <c r="BU136" s="106"/>
      <c r="BV136" s="106"/>
      <c r="BW136" s="106"/>
      <c r="BX136" s="106"/>
      <c r="BY136" s="106"/>
      <c r="BZ136" s="106"/>
      <c r="CA136" s="106"/>
      <c r="CB136" s="106"/>
      <c r="CC136" s="106"/>
      <c r="CD136" s="106"/>
      <c r="CE136" s="106"/>
      <c r="CF136" s="106"/>
      <c r="CG136" s="106"/>
    </row>
    <row r="137" spans="1:85">
      <c r="A137" s="9"/>
      <c r="B137" s="145"/>
      <c r="C137" s="146"/>
      <c r="D137" s="9"/>
      <c r="E137" s="9"/>
      <c r="F137" s="133"/>
      <c r="G137" s="145"/>
      <c r="H137" s="146"/>
      <c r="I137" s="9"/>
      <c r="J137" s="9"/>
      <c r="K137" s="133"/>
      <c r="L137" s="145"/>
      <c r="M137" s="146"/>
      <c r="N137" s="9"/>
      <c r="O137" s="9"/>
      <c r="P137" s="133"/>
      <c r="Q137" s="145"/>
      <c r="R137" s="146"/>
      <c r="S137" s="9"/>
      <c r="T137" s="9"/>
      <c r="U137" s="133"/>
      <c r="V137" s="145"/>
      <c r="W137" s="146"/>
      <c r="X137" s="9"/>
      <c r="Y137" s="9"/>
      <c r="Z137" s="133"/>
      <c r="AA137" s="145"/>
      <c r="AB137" s="146"/>
      <c r="AC137" s="9"/>
      <c r="AD137" s="9"/>
      <c r="AE137" s="133"/>
      <c r="AF137" s="151"/>
      <c r="AG137" s="9"/>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c r="BE137" s="106"/>
      <c r="BF137" s="106"/>
      <c r="BG137" s="106"/>
      <c r="BH137" s="106"/>
      <c r="BI137" s="106"/>
      <c r="BJ137" s="106"/>
      <c r="BK137" s="106"/>
      <c r="BL137" s="106"/>
      <c r="BM137" s="106"/>
      <c r="BN137" s="106"/>
      <c r="BO137" s="106"/>
      <c r="BP137" s="106"/>
      <c r="BQ137" s="106"/>
      <c r="BR137" s="106"/>
      <c r="BS137" s="106"/>
      <c r="BT137" s="106"/>
      <c r="BU137" s="106"/>
      <c r="BV137" s="106"/>
      <c r="BW137" s="106"/>
      <c r="BX137" s="106"/>
      <c r="BY137" s="106"/>
      <c r="BZ137" s="106"/>
      <c r="CA137" s="106"/>
      <c r="CB137" s="106"/>
      <c r="CC137" s="106"/>
      <c r="CD137" s="106"/>
      <c r="CE137" s="106"/>
      <c r="CF137" s="106"/>
      <c r="CG137" s="106"/>
    </row>
    <row r="138" spans="1:85">
      <c r="A138" s="9"/>
      <c r="B138" s="145"/>
      <c r="C138" s="146"/>
      <c r="D138" s="9"/>
      <c r="E138" s="9"/>
      <c r="F138" s="133"/>
      <c r="G138" s="145"/>
      <c r="H138" s="146"/>
      <c r="I138" s="9"/>
      <c r="J138" s="9"/>
      <c r="K138" s="133"/>
      <c r="L138" s="145"/>
      <c r="M138" s="146"/>
      <c r="N138" s="9"/>
      <c r="O138" s="9"/>
      <c r="P138" s="133"/>
      <c r="Q138" s="145"/>
      <c r="R138" s="146"/>
      <c r="S138" s="9"/>
      <c r="T138" s="9"/>
      <c r="U138" s="133"/>
      <c r="V138" s="145"/>
      <c r="W138" s="146"/>
      <c r="X138" s="9"/>
      <c r="Y138" s="9"/>
      <c r="Z138" s="133"/>
      <c r="AA138" s="145"/>
      <c r="AB138" s="146"/>
      <c r="AC138" s="9"/>
      <c r="AD138" s="9"/>
      <c r="AE138" s="133"/>
      <c r="AF138" s="151"/>
      <c r="AG138" s="9"/>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106"/>
      <c r="BI138" s="106"/>
      <c r="BJ138" s="106"/>
      <c r="BK138" s="106"/>
      <c r="BL138" s="106"/>
      <c r="BM138" s="106"/>
      <c r="BN138" s="106"/>
      <c r="BO138" s="106"/>
      <c r="BP138" s="106"/>
      <c r="BQ138" s="106"/>
      <c r="BR138" s="106"/>
      <c r="BS138" s="106"/>
      <c r="BT138" s="106"/>
      <c r="BU138" s="106"/>
      <c r="BV138" s="106"/>
      <c r="BW138" s="106"/>
      <c r="BX138" s="106"/>
      <c r="BY138" s="106"/>
      <c r="BZ138" s="106"/>
      <c r="CA138" s="106"/>
      <c r="CB138" s="106"/>
      <c r="CC138" s="106"/>
      <c r="CD138" s="106"/>
      <c r="CE138" s="106"/>
      <c r="CF138" s="106"/>
      <c r="CG138" s="106"/>
    </row>
    <row r="139" spans="1:85">
      <c r="A139" s="9"/>
      <c r="B139" s="145"/>
      <c r="C139" s="146"/>
      <c r="D139" s="9"/>
      <c r="E139" s="9"/>
      <c r="F139" s="133"/>
      <c r="G139" s="145"/>
      <c r="H139" s="146"/>
      <c r="I139" s="9"/>
      <c r="J139" s="9"/>
      <c r="K139" s="133"/>
      <c r="L139" s="145"/>
      <c r="M139" s="146"/>
      <c r="N139" s="9"/>
      <c r="O139" s="9"/>
      <c r="P139" s="133"/>
      <c r="Q139" s="145"/>
      <c r="R139" s="146"/>
      <c r="S139" s="9"/>
      <c r="T139" s="9"/>
      <c r="U139" s="133"/>
      <c r="V139" s="145"/>
      <c r="W139" s="146"/>
      <c r="X139" s="9"/>
      <c r="Y139" s="9"/>
      <c r="Z139" s="133"/>
      <c r="AA139" s="145"/>
      <c r="AB139" s="146"/>
      <c r="AC139" s="9"/>
      <c r="AD139" s="9"/>
      <c r="AE139" s="133"/>
      <c r="AF139" s="151"/>
      <c r="AG139" s="9"/>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c r="BN139" s="106"/>
      <c r="BO139" s="106"/>
      <c r="BP139" s="106"/>
      <c r="BQ139" s="106"/>
      <c r="BR139" s="106"/>
      <c r="BS139" s="106"/>
      <c r="BT139" s="106"/>
      <c r="BU139" s="106"/>
      <c r="BV139" s="106"/>
      <c r="BW139" s="106"/>
      <c r="BX139" s="106"/>
      <c r="BY139" s="106"/>
      <c r="BZ139" s="106"/>
      <c r="CA139" s="106"/>
      <c r="CB139" s="106"/>
      <c r="CC139" s="106"/>
      <c r="CD139" s="106"/>
      <c r="CE139" s="106"/>
      <c r="CF139" s="106"/>
      <c r="CG139" s="106"/>
    </row>
    <row r="140" spans="1:85">
      <c r="A140" s="9"/>
      <c r="B140" s="145"/>
      <c r="C140" s="146"/>
      <c r="D140" s="9"/>
      <c r="E140" s="9"/>
      <c r="F140" s="133"/>
      <c r="G140" s="145"/>
      <c r="H140" s="146"/>
      <c r="I140" s="9"/>
      <c r="J140" s="9"/>
      <c r="K140" s="133"/>
      <c r="L140" s="145"/>
      <c r="M140" s="146"/>
      <c r="N140" s="9"/>
      <c r="O140" s="9"/>
      <c r="P140" s="133"/>
      <c r="Q140" s="145"/>
      <c r="R140" s="146"/>
      <c r="S140" s="9"/>
      <c r="T140" s="9"/>
      <c r="U140" s="133"/>
      <c r="V140" s="145"/>
      <c r="W140" s="146"/>
      <c r="X140" s="9"/>
      <c r="Y140" s="9"/>
      <c r="Z140" s="133"/>
      <c r="AA140" s="145"/>
      <c r="AB140" s="146"/>
      <c r="AC140" s="9"/>
      <c r="AD140" s="9"/>
      <c r="AE140" s="133"/>
      <c r="AF140" s="151"/>
      <c r="AG140" s="9"/>
      <c r="AH140" s="106"/>
      <c r="AI140" s="106"/>
      <c r="AJ140" s="106"/>
      <c r="AK140" s="106"/>
      <c r="AL140" s="106"/>
      <c r="AM140" s="106"/>
      <c r="AN140" s="106"/>
      <c r="AO140" s="106"/>
      <c r="AP140" s="106"/>
      <c r="AQ140" s="106"/>
      <c r="AR140" s="106"/>
      <c r="AS140" s="106"/>
      <c r="AT140" s="106"/>
      <c r="AU140" s="106"/>
      <c r="AV140" s="106"/>
      <c r="AW140" s="106"/>
      <c r="AX140" s="106"/>
      <c r="AY140" s="106"/>
      <c r="AZ140" s="106"/>
      <c r="BA140" s="106"/>
      <c r="BB140" s="106"/>
      <c r="BC140" s="106"/>
      <c r="BD140" s="106"/>
      <c r="BE140" s="106"/>
      <c r="BF140" s="106"/>
      <c r="BG140" s="106"/>
      <c r="BH140" s="106"/>
      <c r="BI140" s="106"/>
      <c r="BJ140" s="106"/>
      <c r="BK140" s="106"/>
      <c r="BL140" s="106"/>
      <c r="BM140" s="106"/>
      <c r="BN140" s="106"/>
      <c r="BO140" s="106"/>
      <c r="BP140" s="106"/>
      <c r="BQ140" s="106"/>
      <c r="BR140" s="106"/>
      <c r="BS140" s="106"/>
      <c r="BT140" s="106"/>
      <c r="BU140" s="106"/>
      <c r="BV140" s="106"/>
      <c r="BW140" s="106"/>
      <c r="BX140" s="106"/>
      <c r="BY140" s="106"/>
      <c r="BZ140" s="106"/>
      <c r="CA140" s="106"/>
      <c r="CB140" s="106"/>
      <c r="CC140" s="106"/>
      <c r="CD140" s="106"/>
      <c r="CE140" s="106"/>
      <c r="CF140" s="106"/>
      <c r="CG140" s="106"/>
    </row>
    <row r="141" spans="1:85">
      <c r="A141" s="9"/>
      <c r="B141" s="145"/>
      <c r="C141" s="146"/>
      <c r="D141" s="9"/>
      <c r="E141" s="9"/>
      <c r="F141" s="133"/>
      <c r="G141" s="145"/>
      <c r="H141" s="146"/>
      <c r="I141" s="9"/>
      <c r="J141" s="9"/>
      <c r="K141" s="133"/>
      <c r="L141" s="145"/>
      <c r="M141" s="146"/>
      <c r="N141" s="9"/>
      <c r="O141" s="9"/>
      <c r="P141" s="133"/>
      <c r="Q141" s="145"/>
      <c r="R141" s="146"/>
      <c r="S141" s="9"/>
      <c r="T141" s="9"/>
      <c r="U141" s="133"/>
      <c r="V141" s="145"/>
      <c r="W141" s="146"/>
      <c r="X141" s="9"/>
      <c r="Y141" s="9"/>
      <c r="Z141" s="133"/>
      <c r="AA141" s="145"/>
      <c r="AB141" s="146"/>
      <c r="AC141" s="9"/>
      <c r="AD141" s="9"/>
      <c r="AE141" s="133"/>
      <c r="AF141" s="151"/>
      <c r="AG141" s="9"/>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6"/>
      <c r="BR141" s="106"/>
      <c r="BS141" s="106"/>
      <c r="BT141" s="106"/>
      <c r="BU141" s="106"/>
      <c r="BV141" s="106"/>
      <c r="BW141" s="106"/>
      <c r="BX141" s="106"/>
      <c r="BY141" s="106"/>
      <c r="BZ141" s="106"/>
      <c r="CA141" s="106"/>
      <c r="CB141" s="106"/>
      <c r="CC141" s="106"/>
      <c r="CD141" s="106"/>
      <c r="CE141" s="106"/>
      <c r="CF141" s="106"/>
      <c r="CG141" s="106"/>
    </row>
    <row r="142" spans="1:85">
      <c r="A142" s="9"/>
      <c r="B142" s="145"/>
      <c r="C142" s="146"/>
      <c r="D142" s="9"/>
      <c r="E142" s="9"/>
      <c r="F142" s="133"/>
      <c r="G142" s="145"/>
      <c r="H142" s="146"/>
      <c r="I142" s="9"/>
      <c r="J142" s="9"/>
      <c r="K142" s="133"/>
      <c r="L142" s="145"/>
      <c r="M142" s="146"/>
      <c r="N142" s="9"/>
      <c r="O142" s="9"/>
      <c r="P142" s="133"/>
      <c r="Q142" s="145"/>
      <c r="R142" s="146"/>
      <c r="S142" s="9"/>
      <c r="T142" s="9"/>
      <c r="U142" s="133"/>
      <c r="V142" s="145"/>
      <c r="W142" s="146"/>
      <c r="X142" s="9"/>
      <c r="Y142" s="9"/>
      <c r="Z142" s="133"/>
      <c r="AA142" s="145"/>
      <c r="AB142" s="146"/>
      <c r="AC142" s="9"/>
      <c r="AD142" s="9"/>
      <c r="AE142" s="133"/>
      <c r="AF142" s="151"/>
      <c r="AG142" s="9"/>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BO142" s="106"/>
      <c r="BP142" s="106"/>
      <c r="BQ142" s="106"/>
      <c r="BR142" s="106"/>
      <c r="BS142" s="106"/>
      <c r="BT142" s="106"/>
      <c r="BU142" s="106"/>
      <c r="BV142" s="106"/>
      <c r="BW142" s="106"/>
      <c r="BX142" s="106"/>
      <c r="BY142" s="106"/>
      <c r="BZ142" s="106"/>
      <c r="CA142" s="106"/>
      <c r="CB142" s="106"/>
      <c r="CC142" s="106"/>
      <c r="CD142" s="106"/>
      <c r="CE142" s="106"/>
      <c r="CF142" s="106"/>
      <c r="CG142" s="106"/>
    </row>
    <row r="143" spans="1:85">
      <c r="A143" s="9"/>
      <c r="B143" s="145"/>
      <c r="C143" s="146"/>
      <c r="D143" s="9"/>
      <c r="E143" s="9"/>
      <c r="F143" s="133"/>
      <c r="G143" s="145"/>
      <c r="H143" s="146"/>
      <c r="I143" s="9"/>
      <c r="J143" s="9"/>
      <c r="K143" s="133"/>
      <c r="L143" s="145"/>
      <c r="M143" s="146"/>
      <c r="N143" s="9"/>
      <c r="O143" s="9"/>
      <c r="P143" s="133"/>
      <c r="Q143" s="145"/>
      <c r="R143" s="146"/>
      <c r="S143" s="9"/>
      <c r="T143" s="9"/>
      <c r="U143" s="133"/>
      <c r="V143" s="145"/>
      <c r="W143" s="146"/>
      <c r="X143" s="9"/>
      <c r="Y143" s="9"/>
      <c r="Z143" s="133"/>
      <c r="AA143" s="145"/>
      <c r="AB143" s="146"/>
      <c r="AC143" s="9"/>
      <c r="AD143" s="9"/>
      <c r="AE143" s="133"/>
      <c r="AF143" s="151"/>
      <c r="AG143" s="9"/>
      <c r="AH143" s="106"/>
      <c r="AI143" s="106"/>
      <c r="AJ143" s="106"/>
      <c r="AK143" s="106"/>
      <c r="AL143" s="106"/>
      <c r="AM143" s="106"/>
      <c r="AN143" s="106"/>
      <c r="AO143" s="106"/>
      <c r="AP143" s="106"/>
      <c r="AQ143" s="106"/>
      <c r="AR143" s="106"/>
      <c r="AS143" s="106"/>
      <c r="AT143" s="106"/>
      <c r="AU143" s="106"/>
      <c r="AV143" s="106"/>
      <c r="AW143" s="106"/>
      <c r="AX143" s="106"/>
      <c r="AY143" s="106"/>
      <c r="AZ143" s="106"/>
      <c r="BA143" s="106"/>
      <c r="BB143" s="106"/>
      <c r="BC143" s="106"/>
      <c r="BD143" s="106"/>
      <c r="BE143" s="106"/>
      <c r="BF143" s="106"/>
      <c r="BG143" s="106"/>
      <c r="BH143" s="106"/>
      <c r="BI143" s="106"/>
      <c r="BJ143" s="106"/>
      <c r="BK143" s="106"/>
      <c r="BL143" s="106"/>
      <c r="BM143" s="106"/>
      <c r="BN143" s="106"/>
      <c r="BO143" s="106"/>
      <c r="BP143" s="106"/>
      <c r="BQ143" s="106"/>
      <c r="BR143" s="106"/>
      <c r="BS143" s="106"/>
      <c r="BT143" s="106"/>
      <c r="BU143" s="106"/>
      <c r="BV143" s="106"/>
      <c r="BW143" s="106"/>
      <c r="BX143" s="106"/>
      <c r="BY143" s="106"/>
      <c r="BZ143" s="106"/>
      <c r="CA143" s="106"/>
      <c r="CB143" s="106"/>
      <c r="CC143" s="106"/>
      <c r="CD143" s="106"/>
      <c r="CE143" s="106"/>
      <c r="CF143" s="106"/>
      <c r="CG143" s="106"/>
    </row>
    <row r="144" spans="1:85">
      <c r="A144" s="9"/>
      <c r="B144" s="145"/>
      <c r="C144" s="146"/>
      <c r="D144" s="9"/>
      <c r="E144" s="9"/>
      <c r="F144" s="133"/>
      <c r="G144" s="145"/>
      <c r="H144" s="146"/>
      <c r="I144" s="9"/>
      <c r="J144" s="9"/>
      <c r="K144" s="133"/>
      <c r="L144" s="145"/>
      <c r="M144" s="146"/>
      <c r="N144" s="9"/>
      <c r="O144" s="9"/>
      <c r="P144" s="133"/>
      <c r="Q144" s="145"/>
      <c r="R144" s="146"/>
      <c r="S144" s="9"/>
      <c r="T144" s="9"/>
      <c r="U144" s="133"/>
      <c r="V144" s="145"/>
      <c r="W144" s="146"/>
      <c r="X144" s="9"/>
      <c r="Y144" s="9"/>
      <c r="Z144" s="133"/>
      <c r="AA144" s="145"/>
      <c r="AB144" s="146"/>
      <c r="AC144" s="9"/>
      <c r="AD144" s="9"/>
      <c r="AE144" s="133"/>
      <c r="AF144" s="151"/>
      <c r="AG144" s="9"/>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c r="BN144" s="106"/>
      <c r="BO144" s="106"/>
      <c r="BP144" s="106"/>
      <c r="BQ144" s="106"/>
      <c r="BR144" s="106"/>
      <c r="BS144" s="106"/>
      <c r="BT144" s="106"/>
      <c r="BU144" s="106"/>
      <c r="BV144" s="106"/>
      <c r="BW144" s="106"/>
      <c r="BX144" s="106"/>
      <c r="BY144" s="106"/>
      <c r="BZ144" s="106"/>
      <c r="CA144" s="106"/>
      <c r="CB144" s="106"/>
      <c r="CC144" s="106"/>
      <c r="CD144" s="106"/>
      <c r="CE144" s="106"/>
      <c r="CF144" s="106"/>
      <c r="CG144" s="106"/>
    </row>
    <row r="145" spans="1:85">
      <c r="A145" s="9"/>
      <c r="B145" s="145"/>
      <c r="C145" s="146"/>
      <c r="D145" s="9"/>
      <c r="E145" s="9"/>
      <c r="F145" s="133"/>
      <c r="G145" s="145"/>
      <c r="H145" s="146"/>
      <c r="I145" s="9"/>
      <c r="J145" s="9"/>
      <c r="K145" s="133"/>
      <c r="L145" s="145"/>
      <c r="M145" s="146"/>
      <c r="N145" s="9"/>
      <c r="O145" s="9"/>
      <c r="P145" s="133"/>
      <c r="Q145" s="145"/>
      <c r="R145" s="146"/>
      <c r="S145" s="9"/>
      <c r="T145" s="9"/>
      <c r="U145" s="133"/>
      <c r="V145" s="145"/>
      <c r="W145" s="146"/>
      <c r="X145" s="9"/>
      <c r="Y145" s="9"/>
      <c r="Z145" s="133"/>
      <c r="AA145" s="145"/>
      <c r="AB145" s="146"/>
      <c r="AC145" s="9"/>
      <c r="AD145" s="9"/>
      <c r="AE145" s="133"/>
      <c r="AF145" s="151"/>
      <c r="AG145" s="9"/>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c r="BZ145" s="106"/>
      <c r="CA145" s="106"/>
      <c r="CB145" s="106"/>
      <c r="CC145" s="106"/>
      <c r="CD145" s="106"/>
      <c r="CE145" s="106"/>
      <c r="CF145" s="106"/>
      <c r="CG145" s="106"/>
    </row>
    <row r="146" spans="1:85">
      <c r="A146" s="9"/>
      <c r="B146" s="145"/>
      <c r="C146" s="146"/>
      <c r="D146" s="9"/>
      <c r="E146" s="9"/>
      <c r="F146" s="133"/>
      <c r="G146" s="145"/>
      <c r="H146" s="146"/>
      <c r="I146" s="9"/>
      <c r="J146" s="9"/>
      <c r="K146" s="133"/>
      <c r="L146" s="145"/>
      <c r="M146" s="146"/>
      <c r="N146" s="9"/>
      <c r="O146" s="9"/>
      <c r="P146" s="133"/>
      <c r="Q146" s="145"/>
      <c r="R146" s="146"/>
      <c r="S146" s="9"/>
      <c r="T146" s="9"/>
      <c r="U146" s="133"/>
      <c r="V146" s="145"/>
      <c r="W146" s="146"/>
      <c r="X146" s="9"/>
      <c r="Y146" s="9"/>
      <c r="Z146" s="133"/>
      <c r="AA146" s="145"/>
      <c r="AB146" s="146"/>
      <c r="AC146" s="9"/>
      <c r="AD146" s="9"/>
      <c r="AE146" s="133"/>
      <c r="AF146" s="151"/>
      <c r="AG146" s="9"/>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106"/>
      <c r="BC146" s="106"/>
      <c r="BD146" s="106"/>
      <c r="BE146" s="106"/>
      <c r="BF146" s="106"/>
      <c r="BG146" s="106"/>
      <c r="BH146" s="106"/>
      <c r="BI146" s="106"/>
      <c r="BJ146" s="106"/>
      <c r="BK146" s="106"/>
      <c r="BL146" s="106"/>
      <c r="BM146" s="106"/>
      <c r="BN146" s="106"/>
      <c r="BO146" s="106"/>
      <c r="BP146" s="106"/>
      <c r="BQ146" s="106"/>
      <c r="BR146" s="106"/>
      <c r="BS146" s="106"/>
      <c r="BT146" s="106"/>
      <c r="BU146" s="106"/>
      <c r="BV146" s="106"/>
      <c r="BW146" s="106"/>
      <c r="BX146" s="106"/>
      <c r="BY146" s="106"/>
      <c r="BZ146" s="106"/>
      <c r="CA146" s="106"/>
      <c r="CB146" s="106"/>
      <c r="CC146" s="106"/>
      <c r="CD146" s="106"/>
      <c r="CE146" s="106"/>
      <c r="CF146" s="106"/>
      <c r="CG146" s="106"/>
    </row>
    <row r="147" spans="1:85">
      <c r="A147" s="9"/>
      <c r="B147" s="145"/>
      <c r="C147" s="146"/>
      <c r="D147" s="9"/>
      <c r="E147" s="9"/>
      <c r="F147" s="133"/>
      <c r="G147" s="145"/>
      <c r="H147" s="146"/>
      <c r="I147" s="9"/>
      <c r="J147" s="9"/>
      <c r="K147" s="133"/>
      <c r="L147" s="145"/>
      <c r="M147" s="146"/>
      <c r="N147" s="9"/>
      <c r="O147" s="9"/>
      <c r="P147" s="133"/>
      <c r="Q147" s="145"/>
      <c r="R147" s="146"/>
      <c r="S147" s="9"/>
      <c r="T147" s="9"/>
      <c r="U147" s="133"/>
      <c r="V147" s="145"/>
      <c r="W147" s="146"/>
      <c r="X147" s="9"/>
      <c r="Y147" s="9"/>
      <c r="Z147" s="133"/>
      <c r="AA147" s="145"/>
      <c r="AB147" s="146"/>
      <c r="AC147" s="9"/>
      <c r="AD147" s="9"/>
      <c r="AE147" s="133"/>
      <c r="AF147" s="151"/>
      <c r="AG147" s="9"/>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6"/>
      <c r="BQ147" s="106"/>
      <c r="BR147" s="106"/>
      <c r="BS147" s="106"/>
      <c r="BT147" s="106"/>
      <c r="BU147" s="106"/>
      <c r="BV147" s="106"/>
      <c r="BW147" s="106"/>
      <c r="BX147" s="106"/>
      <c r="BY147" s="106"/>
      <c r="BZ147" s="106"/>
      <c r="CA147" s="106"/>
      <c r="CB147" s="106"/>
      <c r="CC147" s="106"/>
      <c r="CD147" s="106"/>
      <c r="CE147" s="106"/>
      <c r="CF147" s="106"/>
      <c r="CG147" s="106"/>
    </row>
    <row r="148" spans="1:85">
      <c r="A148" s="9"/>
      <c r="B148" s="145"/>
      <c r="C148" s="146"/>
      <c r="D148" s="9"/>
      <c r="E148" s="9"/>
      <c r="F148" s="133"/>
      <c r="G148" s="145"/>
      <c r="H148" s="146"/>
      <c r="I148" s="9"/>
      <c r="J148" s="9"/>
      <c r="K148" s="133"/>
      <c r="L148" s="145"/>
      <c r="M148" s="146"/>
      <c r="N148" s="9"/>
      <c r="O148" s="9"/>
      <c r="P148" s="133"/>
      <c r="Q148" s="145"/>
      <c r="R148" s="146"/>
      <c r="S148" s="9"/>
      <c r="T148" s="9"/>
      <c r="U148" s="133"/>
      <c r="V148" s="145"/>
      <c r="W148" s="146"/>
      <c r="X148" s="9"/>
      <c r="Y148" s="9"/>
      <c r="Z148" s="133"/>
      <c r="AA148" s="145"/>
      <c r="AB148" s="146"/>
      <c r="AC148" s="9"/>
      <c r="AD148" s="9"/>
      <c r="AE148" s="133"/>
      <c r="AF148" s="151"/>
      <c r="AG148" s="9"/>
      <c r="AH148" s="106"/>
      <c r="AI148" s="106"/>
      <c r="AJ148" s="106"/>
      <c r="AK148" s="106"/>
      <c r="AL148" s="106"/>
      <c r="AM148" s="106"/>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6"/>
      <c r="BQ148" s="106"/>
      <c r="BR148" s="106"/>
      <c r="BS148" s="106"/>
      <c r="BT148" s="106"/>
      <c r="BU148" s="106"/>
      <c r="BV148" s="106"/>
      <c r="BW148" s="106"/>
      <c r="BX148" s="106"/>
      <c r="BY148" s="106"/>
      <c r="BZ148" s="106"/>
      <c r="CA148" s="106"/>
      <c r="CB148" s="106"/>
      <c r="CC148" s="106"/>
      <c r="CD148" s="106"/>
      <c r="CE148" s="106"/>
      <c r="CF148" s="106"/>
      <c r="CG148" s="106"/>
    </row>
    <row r="149" spans="1:85">
      <c r="A149" s="9"/>
      <c r="B149" s="145"/>
      <c r="C149" s="146"/>
      <c r="D149" s="9"/>
      <c r="E149" s="9"/>
      <c r="F149" s="133"/>
      <c r="G149" s="145"/>
      <c r="H149" s="146"/>
      <c r="I149" s="9"/>
      <c r="J149" s="9"/>
      <c r="K149" s="133"/>
      <c r="L149" s="145"/>
      <c r="M149" s="146"/>
      <c r="N149" s="9"/>
      <c r="O149" s="9"/>
      <c r="P149" s="133"/>
      <c r="Q149" s="145"/>
      <c r="R149" s="146"/>
      <c r="S149" s="9"/>
      <c r="T149" s="9"/>
      <c r="U149" s="133"/>
      <c r="V149" s="145"/>
      <c r="W149" s="146"/>
      <c r="X149" s="9"/>
      <c r="Y149" s="9"/>
      <c r="Z149" s="133"/>
      <c r="AA149" s="145"/>
      <c r="AB149" s="146"/>
      <c r="AC149" s="9"/>
      <c r="AD149" s="9"/>
      <c r="AE149" s="133"/>
      <c r="AF149" s="151"/>
      <c r="AG149" s="9"/>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6"/>
      <c r="BQ149" s="106"/>
      <c r="BR149" s="106"/>
      <c r="BS149" s="106"/>
      <c r="BT149" s="106"/>
      <c r="BU149" s="106"/>
      <c r="BV149" s="106"/>
      <c r="BW149" s="106"/>
      <c r="BX149" s="106"/>
      <c r="BY149" s="106"/>
      <c r="BZ149" s="106"/>
      <c r="CA149" s="106"/>
      <c r="CB149" s="106"/>
      <c r="CC149" s="106"/>
      <c r="CD149" s="106"/>
      <c r="CE149" s="106"/>
      <c r="CF149" s="106"/>
      <c r="CG149" s="106"/>
    </row>
    <row r="150" spans="1:85">
      <c r="A150" s="9"/>
      <c r="B150" s="145"/>
      <c r="C150" s="146"/>
      <c r="D150" s="9"/>
      <c r="E150" s="9"/>
      <c r="F150" s="133"/>
      <c r="G150" s="145"/>
      <c r="H150" s="146"/>
      <c r="I150" s="9"/>
      <c r="J150" s="9"/>
      <c r="K150" s="133"/>
      <c r="L150" s="145"/>
      <c r="M150" s="146"/>
      <c r="N150" s="9"/>
      <c r="O150" s="9"/>
      <c r="P150" s="133"/>
      <c r="Q150" s="145"/>
      <c r="R150" s="146"/>
      <c r="S150" s="9"/>
      <c r="T150" s="9"/>
      <c r="U150" s="133"/>
      <c r="V150" s="145"/>
      <c r="W150" s="146"/>
      <c r="X150" s="9"/>
      <c r="Y150" s="9"/>
      <c r="Z150" s="133"/>
      <c r="AA150" s="145"/>
      <c r="AB150" s="146"/>
      <c r="AC150" s="9"/>
      <c r="AD150" s="9"/>
      <c r="AE150" s="133"/>
      <c r="AF150" s="151"/>
      <c r="AG150" s="9"/>
      <c r="AH150" s="106"/>
      <c r="AI150" s="106"/>
      <c r="AJ150" s="106"/>
      <c r="AK150" s="106"/>
      <c r="AL150" s="106"/>
      <c r="AM150" s="106"/>
      <c r="AN150" s="106"/>
      <c r="AO150" s="106"/>
      <c r="AP150" s="106"/>
      <c r="AQ150" s="106"/>
      <c r="AR150" s="106"/>
      <c r="AS150" s="106"/>
      <c r="AT150" s="106"/>
      <c r="AU150" s="106"/>
      <c r="AV150" s="106"/>
      <c r="AW150" s="106"/>
      <c r="AX150" s="106"/>
      <c r="AY150" s="106"/>
      <c r="AZ150" s="106"/>
      <c r="BA150" s="106"/>
      <c r="BB150" s="106"/>
      <c r="BC150" s="106"/>
      <c r="BD150" s="106"/>
      <c r="BE150" s="106"/>
      <c r="BF150" s="106"/>
      <c r="BG150" s="106"/>
      <c r="BH150" s="106"/>
      <c r="BI150" s="106"/>
      <c r="BJ150" s="106"/>
      <c r="BK150" s="106"/>
      <c r="BL150" s="106"/>
      <c r="BM150" s="106"/>
      <c r="BN150" s="106"/>
      <c r="BO150" s="106"/>
      <c r="BP150" s="106"/>
      <c r="BQ150" s="106"/>
      <c r="BR150" s="106"/>
      <c r="BS150" s="106"/>
      <c r="BT150" s="106"/>
      <c r="BU150" s="106"/>
      <c r="BV150" s="106"/>
      <c r="BW150" s="106"/>
      <c r="BX150" s="106"/>
      <c r="BY150" s="106"/>
      <c r="BZ150" s="106"/>
      <c r="CA150" s="106"/>
      <c r="CB150" s="106"/>
      <c r="CC150" s="106"/>
      <c r="CD150" s="106"/>
      <c r="CE150" s="106"/>
      <c r="CF150" s="106"/>
      <c r="CG150" s="106"/>
    </row>
    <row r="151" spans="1:85">
      <c r="A151" s="9"/>
      <c r="B151" s="145"/>
      <c r="C151" s="146"/>
      <c r="D151" s="9"/>
      <c r="E151" s="9"/>
      <c r="F151" s="133"/>
      <c r="G151" s="145"/>
      <c r="H151" s="146"/>
      <c r="I151" s="9"/>
      <c r="J151" s="9"/>
      <c r="K151" s="133"/>
      <c r="L151" s="145"/>
      <c r="M151" s="146"/>
      <c r="N151" s="9"/>
      <c r="O151" s="9"/>
      <c r="P151" s="133"/>
      <c r="Q151" s="145"/>
      <c r="R151" s="146"/>
      <c r="S151" s="9"/>
      <c r="T151" s="9"/>
      <c r="U151" s="133"/>
      <c r="V151" s="145"/>
      <c r="W151" s="146"/>
      <c r="X151" s="9"/>
      <c r="Y151" s="9"/>
      <c r="Z151" s="133"/>
      <c r="AA151" s="145"/>
      <c r="AB151" s="146"/>
      <c r="AC151" s="9"/>
      <c r="AD151" s="9"/>
      <c r="AE151" s="133"/>
      <c r="AF151" s="151"/>
      <c r="AG151" s="9"/>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106"/>
      <c r="BH151" s="106"/>
      <c r="BI151" s="106"/>
      <c r="BJ151" s="106"/>
      <c r="BK151" s="106"/>
      <c r="BL151" s="106"/>
      <c r="BM151" s="106"/>
      <c r="BN151" s="106"/>
      <c r="BO151" s="106"/>
      <c r="BP151" s="106"/>
      <c r="BQ151" s="106"/>
      <c r="BR151" s="106"/>
      <c r="BS151" s="106"/>
      <c r="BT151" s="106"/>
      <c r="BU151" s="106"/>
      <c r="BV151" s="106"/>
      <c r="BW151" s="106"/>
      <c r="BX151" s="106"/>
      <c r="BY151" s="106"/>
      <c r="BZ151" s="106"/>
      <c r="CA151" s="106"/>
      <c r="CB151" s="106"/>
      <c r="CC151" s="106"/>
      <c r="CD151" s="106"/>
      <c r="CE151" s="106"/>
      <c r="CF151" s="106"/>
      <c r="CG151" s="106"/>
    </row>
    <row r="152" spans="1:85">
      <c r="A152" s="9"/>
      <c r="B152" s="145"/>
      <c r="C152" s="146"/>
      <c r="D152" s="9"/>
      <c r="E152" s="9"/>
      <c r="F152" s="133"/>
      <c r="G152" s="145"/>
      <c r="H152" s="146"/>
      <c r="I152" s="9"/>
      <c r="J152" s="9"/>
      <c r="K152" s="133"/>
      <c r="L152" s="145"/>
      <c r="M152" s="146"/>
      <c r="N152" s="9"/>
      <c r="O152" s="9"/>
      <c r="P152" s="133"/>
      <c r="Q152" s="145"/>
      <c r="R152" s="146"/>
      <c r="S152" s="9"/>
      <c r="T152" s="9"/>
      <c r="U152" s="133"/>
      <c r="V152" s="145"/>
      <c r="W152" s="146"/>
      <c r="X152" s="9"/>
      <c r="Y152" s="9"/>
      <c r="Z152" s="133"/>
      <c r="AA152" s="145"/>
      <c r="AB152" s="146"/>
      <c r="AC152" s="9"/>
      <c r="AD152" s="9"/>
      <c r="AE152" s="133"/>
      <c r="AF152" s="151"/>
      <c r="AG152" s="9"/>
      <c r="AH152" s="106"/>
      <c r="AI152" s="106"/>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c r="BE152" s="106"/>
      <c r="BF152" s="106"/>
      <c r="BG152" s="106"/>
      <c r="BH152" s="106"/>
      <c r="BI152" s="106"/>
      <c r="BJ152" s="106"/>
      <c r="BK152" s="106"/>
      <c r="BL152" s="106"/>
      <c r="BM152" s="106"/>
      <c r="BN152" s="106"/>
      <c r="BO152" s="106"/>
      <c r="BP152" s="106"/>
      <c r="BQ152" s="106"/>
      <c r="BR152" s="106"/>
      <c r="BS152" s="106"/>
      <c r="BT152" s="106"/>
      <c r="BU152" s="106"/>
      <c r="BV152" s="106"/>
      <c r="BW152" s="106"/>
      <c r="BX152" s="106"/>
      <c r="BY152" s="106"/>
      <c r="BZ152" s="106"/>
      <c r="CA152" s="106"/>
      <c r="CB152" s="106"/>
      <c r="CC152" s="106"/>
      <c r="CD152" s="106"/>
      <c r="CE152" s="106"/>
      <c r="CF152" s="106"/>
      <c r="CG152" s="106"/>
    </row>
    <row r="153" spans="1:85">
      <c r="A153" s="9"/>
      <c r="B153" s="145"/>
      <c r="C153" s="146"/>
      <c r="D153" s="9"/>
      <c r="E153" s="9"/>
      <c r="F153" s="133"/>
      <c r="G153" s="145"/>
      <c r="H153" s="146"/>
      <c r="I153" s="9"/>
      <c r="J153" s="9"/>
      <c r="K153" s="133"/>
      <c r="L153" s="145"/>
      <c r="M153" s="146"/>
      <c r="N153" s="9"/>
      <c r="O153" s="9"/>
      <c r="P153" s="133"/>
      <c r="Q153" s="145"/>
      <c r="R153" s="146"/>
      <c r="S153" s="9"/>
      <c r="T153" s="9"/>
      <c r="U153" s="133"/>
      <c r="V153" s="145"/>
      <c r="W153" s="146"/>
      <c r="X153" s="9"/>
      <c r="Y153" s="9"/>
      <c r="Z153" s="133"/>
      <c r="AA153" s="145"/>
      <c r="AB153" s="146"/>
      <c r="AC153" s="9"/>
      <c r="AD153" s="9"/>
      <c r="AE153" s="133"/>
      <c r="AF153" s="151"/>
      <c r="AG153" s="9"/>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106"/>
      <c r="BI153" s="106"/>
      <c r="BJ153" s="106"/>
      <c r="BK153" s="106"/>
      <c r="BL153" s="106"/>
      <c r="BM153" s="106"/>
      <c r="BN153" s="106"/>
      <c r="BO153" s="106"/>
      <c r="BP153" s="106"/>
      <c r="BQ153" s="106"/>
      <c r="BR153" s="106"/>
      <c r="BS153" s="106"/>
      <c r="BT153" s="106"/>
      <c r="BU153" s="106"/>
      <c r="BV153" s="106"/>
      <c r="BW153" s="106"/>
      <c r="BX153" s="106"/>
      <c r="BY153" s="106"/>
      <c r="BZ153" s="106"/>
      <c r="CA153" s="106"/>
      <c r="CB153" s="106"/>
      <c r="CC153" s="106"/>
      <c r="CD153" s="106"/>
      <c r="CE153" s="106"/>
      <c r="CF153" s="106"/>
      <c r="CG153" s="106"/>
    </row>
    <row r="154" spans="1:85">
      <c r="A154" s="9"/>
      <c r="B154" s="145"/>
      <c r="C154" s="146"/>
      <c r="D154" s="9"/>
      <c r="E154" s="9"/>
      <c r="F154" s="133"/>
      <c r="G154" s="145"/>
      <c r="H154" s="146"/>
      <c r="I154" s="9"/>
      <c r="J154" s="9"/>
      <c r="K154" s="133"/>
      <c r="L154" s="145"/>
      <c r="M154" s="146"/>
      <c r="N154" s="9"/>
      <c r="O154" s="9"/>
      <c r="P154" s="133"/>
      <c r="Q154" s="145"/>
      <c r="R154" s="146"/>
      <c r="S154" s="9"/>
      <c r="T154" s="9"/>
      <c r="U154" s="133"/>
      <c r="V154" s="145"/>
      <c r="W154" s="146"/>
      <c r="X154" s="9"/>
      <c r="Y154" s="9"/>
      <c r="Z154" s="133"/>
      <c r="AA154" s="145"/>
      <c r="AB154" s="146"/>
      <c r="AC154" s="9"/>
      <c r="AD154" s="9"/>
      <c r="AE154" s="133"/>
      <c r="AF154" s="151"/>
      <c r="AG154" s="9"/>
      <c r="AH154" s="106"/>
      <c r="AI154" s="106"/>
      <c r="AJ154" s="106"/>
      <c r="AK154" s="106"/>
      <c r="AL154" s="106"/>
      <c r="AM154" s="106"/>
      <c r="AN154" s="106"/>
      <c r="AO154" s="106"/>
      <c r="AP154" s="106"/>
      <c r="AQ154" s="106"/>
      <c r="AR154" s="106"/>
      <c r="AS154" s="106"/>
      <c r="AT154" s="106"/>
      <c r="AU154" s="106"/>
      <c r="AV154" s="106"/>
      <c r="AW154" s="106"/>
      <c r="AX154" s="106"/>
      <c r="AY154" s="106"/>
      <c r="AZ154" s="106"/>
      <c r="BA154" s="106"/>
      <c r="BB154" s="106"/>
      <c r="BC154" s="106"/>
      <c r="BD154" s="106"/>
      <c r="BE154" s="106"/>
      <c r="BF154" s="106"/>
      <c r="BG154" s="106"/>
      <c r="BH154" s="106"/>
      <c r="BI154" s="106"/>
      <c r="BJ154" s="106"/>
      <c r="BK154" s="106"/>
      <c r="BL154" s="106"/>
      <c r="BM154" s="106"/>
      <c r="BN154" s="106"/>
      <c r="BO154" s="106"/>
      <c r="BP154" s="106"/>
      <c r="BQ154" s="106"/>
      <c r="BR154" s="106"/>
      <c r="BS154" s="106"/>
      <c r="BT154" s="106"/>
      <c r="BU154" s="106"/>
      <c r="BV154" s="106"/>
      <c r="BW154" s="106"/>
      <c r="BX154" s="106"/>
      <c r="BY154" s="106"/>
      <c r="BZ154" s="106"/>
      <c r="CA154" s="106"/>
      <c r="CB154" s="106"/>
      <c r="CC154" s="106"/>
      <c r="CD154" s="106"/>
      <c r="CE154" s="106"/>
      <c r="CF154" s="106"/>
      <c r="CG154" s="106"/>
    </row>
    <row r="155" spans="1:85">
      <c r="A155" s="9"/>
      <c r="B155" s="145"/>
      <c r="C155" s="146"/>
      <c r="D155" s="9"/>
      <c r="E155" s="9"/>
      <c r="F155" s="133"/>
      <c r="G155" s="145"/>
      <c r="H155" s="146"/>
      <c r="I155" s="9"/>
      <c r="J155" s="9"/>
      <c r="K155" s="133"/>
      <c r="L155" s="145"/>
      <c r="M155" s="146"/>
      <c r="N155" s="9"/>
      <c r="O155" s="9"/>
      <c r="P155" s="133"/>
      <c r="Q155" s="145"/>
      <c r="R155" s="146"/>
      <c r="S155" s="9"/>
      <c r="T155" s="9"/>
      <c r="U155" s="133"/>
      <c r="V155" s="145"/>
      <c r="W155" s="146"/>
      <c r="X155" s="9"/>
      <c r="Y155" s="9"/>
      <c r="Z155" s="133"/>
      <c r="AA155" s="145"/>
      <c r="AB155" s="146"/>
      <c r="AC155" s="9"/>
      <c r="AD155" s="9"/>
      <c r="AE155" s="133"/>
      <c r="AF155" s="151"/>
      <c r="AG155" s="9"/>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c r="BE155" s="106"/>
      <c r="BF155" s="106"/>
      <c r="BG155" s="106"/>
      <c r="BH155" s="106"/>
      <c r="BI155" s="106"/>
      <c r="BJ155" s="106"/>
      <c r="BK155" s="106"/>
      <c r="BL155" s="106"/>
      <c r="BM155" s="106"/>
      <c r="BN155" s="106"/>
      <c r="BO155" s="106"/>
      <c r="BP155" s="106"/>
      <c r="BQ155" s="106"/>
      <c r="BR155" s="106"/>
      <c r="BS155" s="106"/>
      <c r="BT155" s="106"/>
      <c r="BU155" s="106"/>
      <c r="BV155" s="106"/>
      <c r="BW155" s="106"/>
      <c r="BX155" s="106"/>
      <c r="BY155" s="106"/>
      <c r="BZ155" s="106"/>
      <c r="CA155" s="106"/>
      <c r="CB155" s="106"/>
      <c r="CC155" s="106"/>
      <c r="CD155" s="106"/>
      <c r="CE155" s="106"/>
      <c r="CF155" s="106"/>
      <c r="CG155" s="106"/>
    </row>
    <row r="156" spans="1:85">
      <c r="A156" s="9"/>
      <c r="B156" s="145"/>
      <c r="C156" s="146"/>
      <c r="D156" s="9"/>
      <c r="E156" s="9"/>
      <c r="F156" s="133"/>
      <c r="G156" s="145"/>
      <c r="H156" s="146"/>
      <c r="I156" s="9"/>
      <c r="J156" s="9"/>
      <c r="K156" s="133"/>
      <c r="L156" s="145"/>
      <c r="M156" s="146"/>
      <c r="N156" s="9"/>
      <c r="O156" s="9"/>
      <c r="P156" s="133"/>
      <c r="Q156" s="145"/>
      <c r="R156" s="146"/>
      <c r="S156" s="9"/>
      <c r="T156" s="9"/>
      <c r="U156" s="133"/>
      <c r="V156" s="145"/>
      <c r="W156" s="146"/>
      <c r="X156" s="9"/>
      <c r="Y156" s="9"/>
      <c r="Z156" s="133"/>
      <c r="AA156" s="145"/>
      <c r="AB156" s="146"/>
      <c r="AC156" s="9"/>
      <c r="AD156" s="9"/>
      <c r="AE156" s="133"/>
      <c r="AF156" s="151"/>
      <c r="AG156" s="9"/>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6"/>
      <c r="BC156" s="106"/>
      <c r="BD156" s="106"/>
      <c r="BE156" s="106"/>
      <c r="BF156" s="106"/>
      <c r="BG156" s="106"/>
      <c r="BH156" s="106"/>
      <c r="BI156" s="106"/>
      <c r="BJ156" s="106"/>
      <c r="BK156" s="106"/>
      <c r="BL156" s="106"/>
      <c r="BM156" s="106"/>
      <c r="BN156" s="106"/>
      <c r="BO156" s="106"/>
      <c r="BP156" s="106"/>
      <c r="BQ156" s="106"/>
      <c r="BR156" s="106"/>
      <c r="BS156" s="106"/>
      <c r="BT156" s="106"/>
      <c r="BU156" s="106"/>
      <c r="BV156" s="106"/>
      <c r="BW156" s="106"/>
      <c r="BX156" s="106"/>
      <c r="BY156" s="106"/>
      <c r="BZ156" s="106"/>
      <c r="CA156" s="106"/>
      <c r="CB156" s="106"/>
      <c r="CC156" s="106"/>
      <c r="CD156" s="106"/>
      <c r="CE156" s="106"/>
      <c r="CF156" s="106"/>
      <c r="CG156" s="106"/>
    </row>
    <row r="157" spans="1:85" ht="12.75">
      <c r="A157" s="9"/>
      <c r="B157" s="152"/>
      <c r="C157" s="153"/>
      <c r="D157" s="154"/>
      <c r="E157" s="154"/>
      <c r="F157" s="155"/>
      <c r="G157" s="152"/>
      <c r="H157" s="153"/>
      <c r="I157" s="154"/>
      <c r="J157" s="154"/>
      <c r="K157" s="155"/>
      <c r="L157" s="152"/>
      <c r="M157" s="153"/>
      <c r="N157" s="154"/>
      <c r="O157" s="154"/>
      <c r="P157" s="155"/>
      <c r="Q157" s="152"/>
      <c r="R157" s="153"/>
      <c r="S157" s="154"/>
      <c r="T157" s="154"/>
      <c r="U157" s="155"/>
      <c r="V157" s="152"/>
      <c r="W157" s="153"/>
      <c r="X157" s="154"/>
      <c r="Y157" s="154"/>
      <c r="Z157" s="155"/>
      <c r="AA157" s="152"/>
      <c r="AB157" s="153"/>
      <c r="AC157" s="154"/>
      <c r="AD157" s="154"/>
      <c r="AE157" s="155"/>
      <c r="AF157" s="156"/>
      <c r="AG157" s="9"/>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c r="BE157" s="106"/>
      <c r="BF157" s="106"/>
      <c r="BG157" s="106"/>
      <c r="BH157" s="106"/>
      <c r="BI157" s="106"/>
      <c r="BJ157" s="106"/>
      <c r="BK157" s="106"/>
      <c r="BL157" s="106"/>
      <c r="BM157" s="106"/>
      <c r="BN157" s="106"/>
      <c r="BO157" s="106"/>
      <c r="BP157" s="106"/>
      <c r="BQ157" s="106"/>
      <c r="BR157" s="106"/>
      <c r="BS157" s="106"/>
      <c r="BT157" s="106"/>
      <c r="BU157" s="106"/>
      <c r="BV157" s="106"/>
      <c r="BW157" s="106"/>
      <c r="BX157" s="106"/>
      <c r="BY157" s="106"/>
      <c r="BZ157" s="106"/>
      <c r="CA157" s="106"/>
      <c r="CB157" s="106"/>
      <c r="CC157" s="106"/>
      <c r="CD157" s="106"/>
      <c r="CE157" s="106"/>
      <c r="CF157" s="106"/>
      <c r="CG157" s="106"/>
    </row>
    <row r="158" spans="1:85">
      <c r="A158" s="9"/>
      <c r="B158" s="145"/>
      <c r="C158" s="146"/>
      <c r="D158" s="9"/>
      <c r="E158" s="9"/>
      <c r="F158" s="133"/>
      <c r="G158" s="145"/>
      <c r="H158" s="146"/>
      <c r="I158" s="9"/>
      <c r="J158" s="9"/>
      <c r="K158" s="133"/>
      <c r="L158" s="145"/>
      <c r="M158" s="146"/>
      <c r="N158" s="9"/>
      <c r="O158" s="9"/>
      <c r="P158" s="133"/>
      <c r="Q158" s="145"/>
      <c r="R158" s="146"/>
      <c r="S158" s="9"/>
      <c r="T158" s="9"/>
      <c r="U158" s="133"/>
      <c r="V158" s="145"/>
      <c r="W158" s="146"/>
      <c r="X158" s="9"/>
      <c r="Y158" s="9"/>
      <c r="Z158" s="133"/>
      <c r="AA158" s="145"/>
      <c r="AB158" s="146"/>
      <c r="AC158" s="9"/>
      <c r="AD158" s="9"/>
      <c r="AE158" s="133"/>
      <c r="AF158" s="151"/>
      <c r="AG158" s="9"/>
      <c r="AH158" s="106"/>
      <c r="AI158" s="106"/>
      <c r="AJ158" s="106"/>
      <c r="AK158" s="106"/>
      <c r="AL158" s="106"/>
      <c r="AM158" s="106"/>
      <c r="AN158" s="106"/>
      <c r="AO158" s="106"/>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s="106"/>
      <c r="BW158" s="106"/>
      <c r="BX158" s="106"/>
      <c r="BY158" s="106"/>
      <c r="BZ158" s="106"/>
      <c r="CA158" s="106"/>
      <c r="CB158" s="106"/>
      <c r="CC158" s="106"/>
      <c r="CD158" s="106"/>
      <c r="CE158" s="106"/>
      <c r="CF158" s="106"/>
      <c r="CG158" s="106"/>
    </row>
    <row r="159" spans="1:85">
      <c r="A159" s="9"/>
      <c r="B159" s="145"/>
      <c r="C159" s="146"/>
      <c r="D159" s="9"/>
      <c r="E159" s="9"/>
      <c r="F159" s="133"/>
      <c r="G159" s="145"/>
      <c r="H159" s="146"/>
      <c r="I159" s="9"/>
      <c r="J159" s="9"/>
      <c r="K159" s="133"/>
      <c r="L159" s="145"/>
      <c r="M159" s="146"/>
      <c r="N159" s="9"/>
      <c r="O159" s="9"/>
      <c r="P159" s="133"/>
      <c r="Q159" s="145"/>
      <c r="R159" s="146"/>
      <c r="S159" s="9"/>
      <c r="T159" s="9"/>
      <c r="U159" s="133"/>
      <c r="V159" s="145"/>
      <c r="W159" s="146"/>
      <c r="X159" s="9"/>
      <c r="Y159" s="9"/>
      <c r="Z159" s="133"/>
      <c r="AA159" s="145"/>
      <c r="AB159" s="146"/>
      <c r="AC159" s="9"/>
      <c r="AD159" s="9"/>
      <c r="AE159" s="133"/>
      <c r="AF159" s="151"/>
      <c r="AG159" s="9"/>
      <c r="AH159" s="106"/>
      <c r="AI159" s="106"/>
      <c r="AJ159" s="106"/>
      <c r="AK159" s="106"/>
      <c r="AL159" s="106"/>
      <c r="AM159" s="106"/>
      <c r="AN159" s="106"/>
      <c r="AO159" s="106"/>
      <c r="AP159" s="106"/>
      <c r="AQ159" s="106"/>
      <c r="AR159" s="106"/>
      <c r="AS159" s="106"/>
      <c r="AT159" s="106"/>
      <c r="AU159" s="106"/>
      <c r="AV159" s="106"/>
      <c r="AW159" s="106"/>
      <c r="AX159" s="106"/>
      <c r="AY159" s="106"/>
      <c r="AZ159" s="106"/>
      <c r="BA159" s="106"/>
      <c r="BB159" s="106"/>
      <c r="BC159" s="106"/>
      <c r="BD159" s="106"/>
      <c r="BE159" s="106"/>
      <c r="BF159" s="106"/>
      <c r="BG159" s="106"/>
      <c r="BH159" s="106"/>
      <c r="BI159" s="106"/>
      <c r="BJ159" s="106"/>
      <c r="BK159" s="106"/>
      <c r="BL159" s="106"/>
      <c r="BM159" s="106"/>
      <c r="BN159" s="106"/>
      <c r="BO159" s="106"/>
      <c r="BP159" s="106"/>
      <c r="BQ159" s="106"/>
      <c r="BR159" s="106"/>
      <c r="BS159" s="106"/>
      <c r="BT159" s="106"/>
      <c r="BU159" s="106"/>
      <c r="BV159" s="106"/>
      <c r="BW159" s="106"/>
      <c r="BX159" s="106"/>
      <c r="BY159" s="106"/>
      <c r="BZ159" s="106"/>
      <c r="CA159" s="106"/>
      <c r="CB159" s="106"/>
      <c r="CC159" s="106"/>
      <c r="CD159" s="106"/>
      <c r="CE159" s="106"/>
      <c r="CF159" s="106"/>
      <c r="CG159" s="106"/>
    </row>
    <row r="160" spans="1:85">
      <c r="A160" s="9"/>
      <c r="B160" s="145"/>
      <c r="C160" s="146"/>
      <c r="D160" s="9"/>
      <c r="E160" s="9"/>
      <c r="F160" s="133"/>
      <c r="G160" s="145"/>
      <c r="H160" s="146"/>
      <c r="I160" s="9"/>
      <c r="J160" s="9"/>
      <c r="K160" s="133"/>
      <c r="L160" s="145"/>
      <c r="M160" s="146"/>
      <c r="N160" s="9"/>
      <c r="O160" s="9"/>
      <c r="P160" s="133"/>
      <c r="Q160" s="145"/>
      <c r="R160" s="146"/>
      <c r="S160" s="9"/>
      <c r="T160" s="9"/>
      <c r="U160" s="133"/>
      <c r="V160" s="145"/>
      <c r="W160" s="146"/>
      <c r="X160" s="9"/>
      <c r="Y160" s="9"/>
      <c r="Z160" s="133"/>
      <c r="AA160" s="145"/>
      <c r="AB160" s="146"/>
      <c r="AC160" s="9"/>
      <c r="AD160" s="9"/>
      <c r="AE160" s="133"/>
      <c r="AF160" s="151"/>
      <c r="AG160" s="9"/>
      <c r="AH160" s="106"/>
      <c r="AI160" s="106"/>
      <c r="AJ160" s="106"/>
      <c r="AK160" s="106"/>
      <c r="AL160" s="106"/>
      <c r="AM160" s="106"/>
      <c r="AN160" s="106"/>
      <c r="AO160" s="106"/>
      <c r="AP160" s="106"/>
      <c r="AQ160" s="106"/>
      <c r="AR160" s="106"/>
      <c r="AS160" s="106"/>
      <c r="AT160" s="106"/>
      <c r="AU160" s="106"/>
      <c r="AV160" s="106"/>
      <c r="AW160" s="106"/>
      <c r="AX160" s="106"/>
      <c r="AY160" s="106"/>
      <c r="AZ160" s="106"/>
      <c r="BA160" s="106"/>
      <c r="BB160" s="106"/>
      <c r="BC160" s="106"/>
      <c r="BD160" s="106"/>
      <c r="BE160" s="106"/>
      <c r="BF160" s="106"/>
      <c r="BG160" s="106"/>
      <c r="BH160" s="106"/>
      <c r="BI160" s="106"/>
      <c r="BJ160" s="106"/>
      <c r="BK160" s="106"/>
      <c r="BL160" s="106"/>
      <c r="BM160" s="106"/>
      <c r="BN160" s="106"/>
      <c r="BO160" s="106"/>
      <c r="BP160" s="106"/>
      <c r="BQ160" s="106"/>
      <c r="BR160" s="106"/>
      <c r="BS160" s="106"/>
      <c r="BT160" s="106"/>
      <c r="BU160" s="106"/>
      <c r="BV160" s="106"/>
      <c r="BW160" s="106"/>
      <c r="BX160" s="106"/>
      <c r="BY160" s="106"/>
      <c r="BZ160" s="106"/>
      <c r="CA160" s="106"/>
      <c r="CB160" s="106"/>
      <c r="CC160" s="106"/>
      <c r="CD160" s="106"/>
      <c r="CE160" s="106"/>
      <c r="CF160" s="106"/>
      <c r="CG160" s="106"/>
    </row>
    <row r="161" spans="1:85">
      <c r="A161" s="9"/>
      <c r="B161" s="145"/>
      <c r="C161" s="146"/>
      <c r="D161" s="9"/>
      <c r="E161" s="9"/>
      <c r="F161" s="133"/>
      <c r="G161" s="145"/>
      <c r="H161" s="146"/>
      <c r="I161" s="9"/>
      <c r="J161" s="9"/>
      <c r="K161" s="133"/>
      <c r="L161" s="145"/>
      <c r="M161" s="146"/>
      <c r="N161" s="9"/>
      <c r="O161" s="9"/>
      <c r="P161" s="133"/>
      <c r="Q161" s="145"/>
      <c r="R161" s="146"/>
      <c r="S161" s="9"/>
      <c r="T161" s="9"/>
      <c r="U161" s="133"/>
      <c r="V161" s="145"/>
      <c r="W161" s="146"/>
      <c r="X161" s="9"/>
      <c r="Y161" s="9"/>
      <c r="Z161" s="133"/>
      <c r="AA161" s="145"/>
      <c r="AB161" s="146"/>
      <c r="AC161" s="9"/>
      <c r="AD161" s="9"/>
      <c r="AE161" s="133"/>
      <c r="AF161" s="151"/>
      <c r="AG161" s="9"/>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c r="BE161" s="106"/>
      <c r="BF161" s="106"/>
      <c r="BG161" s="106"/>
      <c r="BH161" s="106"/>
      <c r="BI161" s="106"/>
      <c r="BJ161" s="106"/>
      <c r="BK161" s="106"/>
      <c r="BL161" s="106"/>
      <c r="BM161" s="106"/>
      <c r="BN161" s="106"/>
      <c r="BO161" s="106"/>
      <c r="BP161" s="106"/>
      <c r="BQ161" s="106"/>
      <c r="BR161" s="106"/>
      <c r="BS161" s="106"/>
      <c r="BT161" s="106"/>
      <c r="BU161" s="106"/>
      <c r="BV161" s="106"/>
      <c r="BW161" s="106"/>
      <c r="BX161" s="106"/>
      <c r="BY161" s="106"/>
      <c r="BZ161" s="106"/>
      <c r="CA161" s="106"/>
      <c r="CB161" s="106"/>
      <c r="CC161" s="106"/>
      <c r="CD161" s="106"/>
      <c r="CE161" s="106"/>
      <c r="CF161" s="106"/>
      <c r="CG161" s="106"/>
    </row>
    <row r="162" spans="1:85">
      <c r="A162" s="9"/>
      <c r="B162" s="145"/>
      <c r="C162" s="146"/>
      <c r="D162" s="9"/>
      <c r="E162" s="9"/>
      <c r="F162" s="133"/>
      <c r="G162" s="145"/>
      <c r="H162" s="146"/>
      <c r="I162" s="9"/>
      <c r="J162" s="9"/>
      <c r="K162" s="133"/>
      <c r="L162" s="145"/>
      <c r="M162" s="146"/>
      <c r="N162" s="9"/>
      <c r="O162" s="9"/>
      <c r="P162" s="133"/>
      <c r="Q162" s="145"/>
      <c r="R162" s="146"/>
      <c r="S162" s="9"/>
      <c r="T162" s="9"/>
      <c r="U162" s="133"/>
      <c r="V162" s="145"/>
      <c r="W162" s="146"/>
      <c r="X162" s="9"/>
      <c r="Y162" s="9"/>
      <c r="Z162" s="133"/>
      <c r="AA162" s="145"/>
      <c r="AB162" s="146"/>
      <c r="AC162" s="9"/>
      <c r="AD162" s="9"/>
      <c r="AE162" s="133"/>
      <c r="AF162" s="151"/>
      <c r="AG162" s="9"/>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c r="BE162" s="106"/>
      <c r="BF162" s="106"/>
      <c r="BG162" s="106"/>
      <c r="BH162" s="106"/>
      <c r="BI162" s="106"/>
      <c r="BJ162" s="106"/>
      <c r="BK162" s="106"/>
      <c r="BL162" s="106"/>
      <c r="BM162" s="106"/>
      <c r="BN162" s="106"/>
      <c r="BO162" s="106"/>
      <c r="BP162" s="106"/>
      <c r="BQ162" s="106"/>
      <c r="BR162" s="106"/>
      <c r="BS162" s="106"/>
      <c r="BT162" s="106"/>
      <c r="BU162" s="106"/>
      <c r="BV162" s="106"/>
      <c r="BW162" s="106"/>
      <c r="BX162" s="106"/>
      <c r="BY162" s="106"/>
      <c r="BZ162" s="106"/>
      <c r="CA162" s="106"/>
      <c r="CB162" s="106"/>
      <c r="CC162" s="106"/>
      <c r="CD162" s="106"/>
      <c r="CE162" s="106"/>
      <c r="CF162" s="106"/>
      <c r="CG162" s="106"/>
    </row>
    <row r="163" spans="1:85">
      <c r="A163" s="9"/>
      <c r="B163" s="145"/>
      <c r="C163" s="146"/>
      <c r="D163" s="9"/>
      <c r="E163" s="9"/>
      <c r="F163" s="133"/>
      <c r="G163" s="145"/>
      <c r="H163" s="146"/>
      <c r="I163" s="9"/>
      <c r="J163" s="9"/>
      <c r="K163" s="133"/>
      <c r="L163" s="145"/>
      <c r="M163" s="146"/>
      <c r="N163" s="9"/>
      <c r="O163" s="9"/>
      <c r="P163" s="133"/>
      <c r="Q163" s="145"/>
      <c r="R163" s="146"/>
      <c r="S163" s="9"/>
      <c r="T163" s="9"/>
      <c r="U163" s="133"/>
      <c r="V163" s="145"/>
      <c r="W163" s="146"/>
      <c r="X163" s="9"/>
      <c r="Y163" s="9"/>
      <c r="Z163" s="133"/>
      <c r="AA163" s="145"/>
      <c r="AB163" s="146"/>
      <c r="AC163" s="9"/>
      <c r="AD163" s="9"/>
      <c r="AE163" s="133"/>
      <c r="AF163" s="151"/>
      <c r="AG163" s="9"/>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106"/>
      <c r="BI163" s="106"/>
      <c r="BJ163" s="106"/>
      <c r="BK163" s="106"/>
      <c r="BL163" s="106"/>
      <c r="BM163" s="106"/>
      <c r="BN163" s="106"/>
      <c r="BO163" s="106"/>
      <c r="BP163" s="106"/>
      <c r="BQ163" s="106"/>
      <c r="BR163" s="106"/>
      <c r="BS163" s="106"/>
      <c r="BT163" s="106"/>
      <c r="BU163" s="106"/>
      <c r="BV163" s="106"/>
      <c r="BW163" s="106"/>
      <c r="BX163" s="106"/>
      <c r="BY163" s="106"/>
      <c r="BZ163" s="106"/>
      <c r="CA163" s="106"/>
      <c r="CB163" s="106"/>
      <c r="CC163" s="106"/>
      <c r="CD163" s="106"/>
      <c r="CE163" s="106"/>
      <c r="CF163" s="106"/>
      <c r="CG163" s="106"/>
    </row>
    <row r="164" spans="1:85">
      <c r="A164" s="9"/>
      <c r="B164" s="145"/>
      <c r="C164" s="146"/>
      <c r="D164" s="9"/>
      <c r="E164" s="9"/>
      <c r="F164" s="133"/>
      <c r="G164" s="145"/>
      <c r="H164" s="146"/>
      <c r="I164" s="9"/>
      <c r="J164" s="9"/>
      <c r="K164" s="133"/>
      <c r="L164" s="145"/>
      <c r="M164" s="146"/>
      <c r="N164" s="9"/>
      <c r="O164" s="9"/>
      <c r="P164" s="133"/>
      <c r="Q164" s="145"/>
      <c r="R164" s="146"/>
      <c r="S164" s="9"/>
      <c r="T164" s="9"/>
      <c r="U164" s="133"/>
      <c r="V164" s="145"/>
      <c r="W164" s="146"/>
      <c r="X164" s="9"/>
      <c r="Y164" s="9"/>
      <c r="Z164" s="133"/>
      <c r="AA164" s="145"/>
      <c r="AB164" s="146"/>
      <c r="AC164" s="9"/>
      <c r="AD164" s="9"/>
      <c r="AE164" s="133"/>
      <c r="AF164" s="151"/>
      <c r="AG164" s="9"/>
      <c r="AH164" s="106"/>
      <c r="AI164" s="106"/>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c r="BE164" s="106"/>
      <c r="BF164" s="106"/>
      <c r="BG164" s="106"/>
      <c r="BH164" s="106"/>
      <c r="BI164" s="106"/>
      <c r="BJ164" s="106"/>
      <c r="BK164" s="106"/>
      <c r="BL164" s="106"/>
      <c r="BM164" s="106"/>
      <c r="BN164" s="106"/>
      <c r="BO164" s="106"/>
      <c r="BP164" s="106"/>
      <c r="BQ164" s="106"/>
      <c r="BR164" s="106"/>
      <c r="BS164" s="106"/>
      <c r="BT164" s="106"/>
      <c r="BU164" s="106"/>
      <c r="BV164" s="106"/>
      <c r="BW164" s="106"/>
      <c r="BX164" s="106"/>
      <c r="BY164" s="106"/>
      <c r="BZ164" s="106"/>
      <c r="CA164" s="106"/>
      <c r="CB164" s="106"/>
      <c r="CC164" s="106"/>
      <c r="CD164" s="106"/>
      <c r="CE164" s="106"/>
      <c r="CF164" s="106"/>
      <c r="CG164" s="106"/>
    </row>
    <row r="165" spans="1:85">
      <c r="A165" s="9"/>
      <c r="B165" s="145"/>
      <c r="C165" s="146"/>
      <c r="D165" s="9"/>
      <c r="E165" s="9"/>
      <c r="F165" s="133"/>
      <c r="G165" s="145"/>
      <c r="H165" s="146"/>
      <c r="I165" s="9"/>
      <c r="J165" s="9"/>
      <c r="K165" s="133"/>
      <c r="L165" s="145"/>
      <c r="M165" s="146"/>
      <c r="N165" s="9"/>
      <c r="O165" s="9"/>
      <c r="P165" s="133"/>
      <c r="Q165" s="145"/>
      <c r="R165" s="146"/>
      <c r="S165" s="9"/>
      <c r="T165" s="9"/>
      <c r="U165" s="133"/>
      <c r="V165" s="145"/>
      <c r="W165" s="146"/>
      <c r="X165" s="9"/>
      <c r="Y165" s="9"/>
      <c r="Z165" s="133"/>
      <c r="AA165" s="145"/>
      <c r="AB165" s="146"/>
      <c r="AC165" s="9"/>
      <c r="AD165" s="9"/>
      <c r="AE165" s="133"/>
      <c r="AF165" s="151"/>
      <c r="AG165" s="9"/>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c r="BE165" s="106"/>
      <c r="BF165" s="106"/>
      <c r="BG165" s="106"/>
      <c r="BH165" s="106"/>
      <c r="BI165" s="106"/>
      <c r="BJ165" s="106"/>
      <c r="BK165" s="106"/>
      <c r="BL165" s="106"/>
      <c r="BM165" s="106"/>
      <c r="BN165" s="106"/>
      <c r="BO165" s="106"/>
      <c r="BP165" s="106"/>
      <c r="BQ165" s="106"/>
      <c r="BR165" s="106"/>
      <c r="BS165" s="106"/>
      <c r="BT165" s="106"/>
      <c r="BU165" s="106"/>
      <c r="BV165" s="106"/>
      <c r="BW165" s="106"/>
      <c r="BX165" s="106"/>
      <c r="BY165" s="106"/>
      <c r="BZ165" s="106"/>
      <c r="CA165" s="106"/>
      <c r="CB165" s="106"/>
      <c r="CC165" s="106"/>
      <c r="CD165" s="106"/>
      <c r="CE165" s="106"/>
      <c r="CF165" s="106"/>
      <c r="CG165" s="106"/>
    </row>
    <row r="166" spans="1:85">
      <c r="A166" s="9"/>
      <c r="B166" s="145"/>
      <c r="C166" s="146"/>
      <c r="D166" s="9"/>
      <c r="E166" s="9"/>
      <c r="F166" s="133"/>
      <c r="G166" s="145"/>
      <c r="H166" s="146"/>
      <c r="I166" s="9"/>
      <c r="J166" s="9"/>
      <c r="K166" s="133"/>
      <c r="L166" s="145"/>
      <c r="M166" s="146"/>
      <c r="N166" s="9"/>
      <c r="O166" s="9"/>
      <c r="P166" s="133"/>
      <c r="Q166" s="145"/>
      <c r="R166" s="146"/>
      <c r="S166" s="9"/>
      <c r="T166" s="9"/>
      <c r="U166" s="133"/>
      <c r="V166" s="145"/>
      <c r="W166" s="146"/>
      <c r="X166" s="9"/>
      <c r="Y166" s="9"/>
      <c r="Z166" s="133"/>
      <c r="AA166" s="145"/>
      <c r="AB166" s="146"/>
      <c r="AC166" s="9"/>
      <c r="AD166" s="9"/>
      <c r="AE166" s="133"/>
      <c r="AF166" s="151"/>
      <c r="AG166" s="9"/>
      <c r="AH166" s="106"/>
      <c r="AI166" s="106"/>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c r="BE166" s="106"/>
      <c r="BF166" s="106"/>
      <c r="BG166" s="106"/>
      <c r="BH166" s="106"/>
      <c r="BI166" s="106"/>
      <c r="BJ166" s="106"/>
      <c r="BK166" s="106"/>
      <c r="BL166" s="106"/>
      <c r="BM166" s="106"/>
      <c r="BN166" s="106"/>
      <c r="BO166" s="106"/>
      <c r="BP166" s="106"/>
      <c r="BQ166" s="106"/>
      <c r="BR166" s="106"/>
      <c r="BS166" s="106"/>
      <c r="BT166" s="106"/>
      <c r="BU166" s="106"/>
      <c r="BV166" s="106"/>
      <c r="BW166" s="106"/>
      <c r="BX166" s="106"/>
      <c r="BY166" s="106"/>
      <c r="BZ166" s="106"/>
      <c r="CA166" s="106"/>
      <c r="CB166" s="106"/>
      <c r="CC166" s="106"/>
      <c r="CD166" s="106"/>
      <c r="CE166" s="106"/>
      <c r="CF166" s="106"/>
      <c r="CG166" s="106"/>
    </row>
    <row r="167" spans="1:85">
      <c r="A167" s="9"/>
      <c r="B167" s="145"/>
      <c r="C167" s="146"/>
      <c r="D167" s="9"/>
      <c r="E167" s="9"/>
      <c r="F167" s="133"/>
      <c r="G167" s="145"/>
      <c r="H167" s="146"/>
      <c r="I167" s="9"/>
      <c r="J167" s="9"/>
      <c r="K167" s="133"/>
      <c r="L167" s="145"/>
      <c r="M167" s="146"/>
      <c r="N167" s="9"/>
      <c r="O167" s="9"/>
      <c r="P167" s="133"/>
      <c r="Q167" s="145"/>
      <c r="R167" s="146"/>
      <c r="S167" s="9"/>
      <c r="T167" s="9"/>
      <c r="U167" s="133"/>
      <c r="V167" s="145"/>
      <c r="W167" s="146"/>
      <c r="X167" s="9"/>
      <c r="Y167" s="9"/>
      <c r="Z167" s="133"/>
      <c r="AA167" s="145"/>
      <c r="AB167" s="146"/>
      <c r="AC167" s="9"/>
      <c r="AD167" s="9"/>
      <c r="AE167" s="133"/>
      <c r="AF167" s="151"/>
      <c r="AG167" s="9"/>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c r="BN167" s="106"/>
      <c r="BO167" s="106"/>
      <c r="BP167" s="106"/>
      <c r="BQ167" s="106"/>
      <c r="BR167" s="106"/>
      <c r="BS167" s="106"/>
      <c r="BT167" s="106"/>
      <c r="BU167" s="106"/>
      <c r="BV167" s="106"/>
      <c r="BW167" s="106"/>
      <c r="BX167" s="106"/>
      <c r="BY167" s="106"/>
      <c r="BZ167" s="106"/>
      <c r="CA167" s="106"/>
      <c r="CB167" s="106"/>
      <c r="CC167" s="106"/>
      <c r="CD167" s="106"/>
      <c r="CE167" s="106"/>
      <c r="CF167" s="106"/>
      <c r="CG167" s="106"/>
    </row>
    <row r="168" spans="1:85">
      <c r="A168" s="9"/>
      <c r="B168" s="145"/>
      <c r="C168" s="146"/>
      <c r="D168" s="9"/>
      <c r="E168" s="9"/>
      <c r="F168" s="133"/>
      <c r="G168" s="145"/>
      <c r="H168" s="146"/>
      <c r="I168" s="9"/>
      <c r="J168" s="9"/>
      <c r="K168" s="133"/>
      <c r="L168" s="145"/>
      <c r="M168" s="146"/>
      <c r="N168" s="9"/>
      <c r="O168" s="9"/>
      <c r="P168" s="133"/>
      <c r="Q168" s="145"/>
      <c r="R168" s="146"/>
      <c r="S168" s="9"/>
      <c r="T168" s="9"/>
      <c r="U168" s="133"/>
      <c r="V168" s="145"/>
      <c r="W168" s="146"/>
      <c r="X168" s="9"/>
      <c r="Y168" s="9"/>
      <c r="Z168" s="133"/>
      <c r="AA168" s="145"/>
      <c r="AB168" s="146"/>
      <c r="AC168" s="9"/>
      <c r="AD168" s="9"/>
      <c r="AE168" s="133"/>
      <c r="AF168" s="151"/>
      <c r="AG168" s="9"/>
      <c r="AH168" s="106"/>
      <c r="AI168" s="106"/>
      <c r="AJ168" s="106"/>
      <c r="AK168" s="106"/>
      <c r="AL168" s="106"/>
      <c r="AM168" s="106"/>
      <c r="AN168" s="106"/>
      <c r="AO168" s="106"/>
      <c r="AP168" s="106"/>
      <c r="AQ168" s="106"/>
      <c r="AR168" s="106"/>
      <c r="AS168" s="106"/>
      <c r="AT168" s="106"/>
      <c r="AU168" s="106"/>
      <c r="AV168" s="106"/>
      <c r="AW168" s="106"/>
      <c r="AX168" s="106"/>
      <c r="AY168" s="106"/>
      <c r="AZ168" s="106"/>
      <c r="BA168" s="106"/>
      <c r="BB168" s="106"/>
      <c r="BC168" s="106"/>
      <c r="BD168" s="106"/>
      <c r="BE168" s="106"/>
      <c r="BF168" s="106"/>
      <c r="BG168" s="106"/>
      <c r="BH168" s="106"/>
      <c r="BI168" s="106"/>
      <c r="BJ168" s="106"/>
      <c r="BK168" s="106"/>
      <c r="BL168" s="106"/>
      <c r="BM168" s="106"/>
      <c r="BN168" s="106"/>
      <c r="BO168" s="106"/>
      <c r="BP168" s="106"/>
      <c r="BQ168" s="106"/>
      <c r="BR168" s="106"/>
      <c r="BS168" s="106"/>
      <c r="BT168" s="106"/>
      <c r="BU168" s="106"/>
      <c r="BV168" s="106"/>
      <c r="BW168" s="106"/>
      <c r="BX168" s="106"/>
      <c r="BY168" s="106"/>
      <c r="BZ168" s="106"/>
      <c r="CA168" s="106"/>
      <c r="CB168" s="106"/>
      <c r="CC168" s="106"/>
      <c r="CD168" s="106"/>
      <c r="CE168" s="106"/>
      <c r="CF168" s="106"/>
      <c r="CG168" s="106"/>
    </row>
    <row r="169" spans="1:85">
      <c r="A169" s="9"/>
      <c r="B169" s="145"/>
      <c r="C169" s="146"/>
      <c r="D169" s="9"/>
      <c r="E169" s="9"/>
      <c r="F169" s="133"/>
      <c r="G169" s="145"/>
      <c r="H169" s="146"/>
      <c r="I169" s="9"/>
      <c r="J169" s="9"/>
      <c r="K169" s="133"/>
      <c r="L169" s="145"/>
      <c r="M169" s="146"/>
      <c r="N169" s="9"/>
      <c r="O169" s="9"/>
      <c r="P169" s="133"/>
      <c r="Q169" s="145"/>
      <c r="R169" s="146"/>
      <c r="S169" s="9"/>
      <c r="T169" s="9"/>
      <c r="U169" s="133"/>
      <c r="V169" s="145"/>
      <c r="W169" s="146"/>
      <c r="X169" s="9"/>
      <c r="Y169" s="9"/>
      <c r="Z169" s="133"/>
      <c r="AA169" s="145"/>
      <c r="AB169" s="146"/>
      <c r="AC169" s="9"/>
      <c r="AD169" s="9"/>
      <c r="AE169" s="133"/>
      <c r="AF169" s="151"/>
      <c r="AG169" s="9"/>
      <c r="AH169" s="106"/>
      <c r="AI169" s="106"/>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c r="BE169" s="106"/>
      <c r="BF169" s="106"/>
      <c r="BG169" s="106"/>
      <c r="BH169" s="106"/>
      <c r="BI169" s="106"/>
      <c r="BJ169" s="106"/>
      <c r="BK169" s="106"/>
      <c r="BL169" s="106"/>
      <c r="BM169" s="106"/>
      <c r="BN169" s="106"/>
      <c r="BO169" s="106"/>
      <c r="BP169" s="106"/>
      <c r="BQ169" s="106"/>
      <c r="BR169" s="106"/>
      <c r="BS169" s="106"/>
      <c r="BT169" s="106"/>
      <c r="BU169" s="106"/>
      <c r="BV169" s="106"/>
      <c r="BW169" s="106"/>
      <c r="BX169" s="106"/>
      <c r="BY169" s="106"/>
      <c r="BZ169" s="106"/>
      <c r="CA169" s="106"/>
      <c r="CB169" s="106"/>
      <c r="CC169" s="106"/>
      <c r="CD169" s="106"/>
      <c r="CE169" s="106"/>
      <c r="CF169" s="106"/>
      <c r="CG169" s="106"/>
    </row>
    <row r="170" spans="1:85">
      <c r="A170" s="9"/>
      <c r="B170" s="145"/>
      <c r="C170" s="146"/>
      <c r="D170" s="9"/>
      <c r="E170" s="9"/>
      <c r="F170" s="133"/>
      <c r="G170" s="145"/>
      <c r="H170" s="146"/>
      <c r="I170" s="9"/>
      <c r="J170" s="9"/>
      <c r="K170" s="133"/>
      <c r="L170" s="145"/>
      <c r="M170" s="146"/>
      <c r="N170" s="9"/>
      <c r="O170" s="9"/>
      <c r="P170" s="133"/>
      <c r="Q170" s="145"/>
      <c r="R170" s="146"/>
      <c r="S170" s="9"/>
      <c r="T170" s="9"/>
      <c r="U170" s="133"/>
      <c r="V170" s="145"/>
      <c r="W170" s="146"/>
      <c r="X170" s="9"/>
      <c r="Y170" s="9"/>
      <c r="Z170" s="133"/>
      <c r="AA170" s="145"/>
      <c r="AB170" s="146"/>
      <c r="AC170" s="9"/>
      <c r="AD170" s="9"/>
      <c r="AE170" s="133"/>
      <c r="AF170" s="151"/>
      <c r="AG170" s="9"/>
      <c r="AH170" s="106"/>
      <c r="AI170" s="106"/>
      <c r="AJ170" s="106"/>
      <c r="AK170" s="106"/>
      <c r="AL170" s="106"/>
      <c r="AM170" s="106"/>
      <c r="AN170" s="106"/>
      <c r="AO170" s="106"/>
      <c r="AP170" s="106"/>
      <c r="AQ170" s="106"/>
      <c r="AR170" s="106"/>
      <c r="AS170" s="106"/>
      <c r="AT170" s="106"/>
      <c r="AU170" s="106"/>
      <c r="AV170" s="106"/>
      <c r="AW170" s="106"/>
      <c r="AX170" s="106"/>
      <c r="AY170" s="106"/>
      <c r="AZ170" s="106"/>
      <c r="BA170" s="106"/>
      <c r="BB170" s="106"/>
      <c r="BC170" s="106"/>
      <c r="BD170" s="106"/>
      <c r="BE170" s="106"/>
      <c r="BF170" s="106"/>
      <c r="BG170" s="106"/>
      <c r="BH170" s="106"/>
      <c r="BI170" s="106"/>
      <c r="BJ170" s="106"/>
      <c r="BK170" s="106"/>
      <c r="BL170" s="106"/>
      <c r="BM170" s="106"/>
      <c r="BN170" s="106"/>
      <c r="BO170" s="106"/>
      <c r="BP170" s="106"/>
      <c r="BQ170" s="106"/>
      <c r="BR170" s="106"/>
      <c r="BS170" s="106"/>
      <c r="BT170" s="106"/>
      <c r="BU170" s="106"/>
      <c r="BV170" s="106"/>
      <c r="BW170" s="106"/>
      <c r="BX170" s="106"/>
      <c r="BY170" s="106"/>
      <c r="BZ170" s="106"/>
      <c r="CA170" s="106"/>
      <c r="CB170" s="106"/>
      <c r="CC170" s="106"/>
      <c r="CD170" s="106"/>
      <c r="CE170" s="106"/>
      <c r="CF170" s="106"/>
      <c r="CG170" s="106"/>
    </row>
    <row r="171" spans="1:85">
      <c r="A171" s="9"/>
      <c r="B171" s="145"/>
      <c r="C171" s="146"/>
      <c r="D171" s="9"/>
      <c r="E171" s="9"/>
      <c r="F171" s="133"/>
      <c r="G171" s="145"/>
      <c r="H171" s="146"/>
      <c r="I171" s="9"/>
      <c r="J171" s="9"/>
      <c r="K171" s="133"/>
      <c r="L171" s="145"/>
      <c r="M171" s="146"/>
      <c r="N171" s="9"/>
      <c r="O171" s="9"/>
      <c r="P171" s="133"/>
      <c r="Q171" s="145"/>
      <c r="R171" s="146"/>
      <c r="S171" s="9"/>
      <c r="T171" s="9"/>
      <c r="U171" s="133"/>
      <c r="V171" s="145"/>
      <c r="W171" s="146"/>
      <c r="X171" s="9"/>
      <c r="Y171" s="9"/>
      <c r="Z171" s="133"/>
      <c r="AA171" s="145"/>
      <c r="AB171" s="146"/>
      <c r="AC171" s="9"/>
      <c r="AD171" s="9"/>
      <c r="AE171" s="133"/>
      <c r="AF171" s="151"/>
      <c r="AG171" s="9"/>
      <c r="AH171" s="106"/>
      <c r="AI171" s="106"/>
      <c r="AJ171" s="106"/>
      <c r="AK171" s="106"/>
      <c r="AL171" s="106"/>
      <c r="AM171" s="106"/>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6"/>
      <c r="BQ171" s="106"/>
      <c r="BR171" s="106"/>
      <c r="BS171" s="106"/>
      <c r="BT171" s="106"/>
      <c r="BU171" s="106"/>
      <c r="BV171" s="106"/>
      <c r="BW171" s="106"/>
      <c r="BX171" s="106"/>
      <c r="BY171" s="106"/>
      <c r="BZ171" s="106"/>
      <c r="CA171" s="106"/>
      <c r="CB171" s="106"/>
      <c r="CC171" s="106"/>
      <c r="CD171" s="106"/>
      <c r="CE171" s="106"/>
      <c r="CF171" s="106"/>
      <c r="CG171" s="106"/>
    </row>
    <row r="172" spans="1:85">
      <c r="A172" s="9"/>
      <c r="B172" s="145"/>
      <c r="C172" s="146"/>
      <c r="D172" s="9"/>
      <c r="E172" s="9"/>
      <c r="F172" s="133"/>
      <c r="G172" s="145"/>
      <c r="H172" s="146"/>
      <c r="I172" s="9"/>
      <c r="J172" s="9"/>
      <c r="K172" s="133"/>
      <c r="L172" s="145"/>
      <c r="M172" s="146"/>
      <c r="N172" s="9"/>
      <c r="O172" s="9"/>
      <c r="P172" s="133"/>
      <c r="Q172" s="145"/>
      <c r="R172" s="146"/>
      <c r="S172" s="9"/>
      <c r="T172" s="9"/>
      <c r="U172" s="133"/>
      <c r="V172" s="145"/>
      <c r="W172" s="146"/>
      <c r="X172" s="9"/>
      <c r="Y172" s="9"/>
      <c r="Z172" s="133"/>
      <c r="AA172" s="145"/>
      <c r="AB172" s="146"/>
      <c r="AC172" s="9"/>
      <c r="AD172" s="9"/>
      <c r="AE172" s="133"/>
      <c r="AF172" s="151"/>
      <c r="AG172" s="9"/>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6"/>
      <c r="BQ172" s="106"/>
      <c r="BR172" s="106"/>
      <c r="BS172" s="106"/>
      <c r="BT172" s="106"/>
      <c r="BU172" s="106"/>
      <c r="BV172" s="106"/>
      <c r="BW172" s="106"/>
      <c r="BX172" s="106"/>
      <c r="BY172" s="106"/>
      <c r="BZ172" s="106"/>
      <c r="CA172" s="106"/>
      <c r="CB172" s="106"/>
      <c r="CC172" s="106"/>
      <c r="CD172" s="106"/>
      <c r="CE172" s="106"/>
      <c r="CF172" s="106"/>
      <c r="CG172" s="106"/>
    </row>
    <row r="173" spans="1:85">
      <c r="A173" s="9"/>
      <c r="B173" s="145"/>
      <c r="C173" s="146"/>
      <c r="D173" s="9"/>
      <c r="E173" s="9"/>
      <c r="F173" s="133"/>
      <c r="G173" s="145"/>
      <c r="H173" s="146"/>
      <c r="I173" s="9"/>
      <c r="J173" s="9"/>
      <c r="K173" s="133"/>
      <c r="L173" s="145"/>
      <c r="M173" s="146"/>
      <c r="N173" s="9"/>
      <c r="O173" s="9"/>
      <c r="P173" s="133"/>
      <c r="Q173" s="145"/>
      <c r="R173" s="146"/>
      <c r="S173" s="9"/>
      <c r="T173" s="9"/>
      <c r="U173" s="133"/>
      <c r="V173" s="145"/>
      <c r="W173" s="146"/>
      <c r="X173" s="9"/>
      <c r="Y173" s="9"/>
      <c r="Z173" s="133"/>
      <c r="AA173" s="145"/>
      <c r="AB173" s="146"/>
      <c r="AC173" s="9"/>
      <c r="AD173" s="9"/>
      <c r="AE173" s="133"/>
      <c r="AF173" s="151"/>
      <c r="AG173" s="9"/>
      <c r="AH173" s="106"/>
      <c r="AI173" s="106"/>
      <c r="AJ173" s="106"/>
      <c r="AK173" s="106"/>
      <c r="AL173" s="106"/>
      <c r="AM173" s="106"/>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6"/>
      <c r="BQ173" s="106"/>
      <c r="BR173" s="106"/>
      <c r="BS173" s="106"/>
      <c r="BT173" s="106"/>
      <c r="BU173" s="106"/>
      <c r="BV173" s="106"/>
      <c r="BW173" s="106"/>
      <c r="BX173" s="106"/>
      <c r="BY173" s="106"/>
      <c r="BZ173" s="106"/>
      <c r="CA173" s="106"/>
      <c r="CB173" s="106"/>
      <c r="CC173" s="106"/>
      <c r="CD173" s="106"/>
      <c r="CE173" s="106"/>
      <c r="CF173" s="106"/>
      <c r="CG173" s="106"/>
    </row>
    <row r="174" spans="1:85">
      <c r="A174" s="9"/>
      <c r="B174" s="145"/>
      <c r="C174" s="146"/>
      <c r="D174" s="9"/>
      <c r="E174" s="9"/>
      <c r="F174" s="133"/>
      <c r="G174" s="145"/>
      <c r="H174" s="146"/>
      <c r="I174" s="9"/>
      <c r="J174" s="9"/>
      <c r="K174" s="133"/>
      <c r="L174" s="145"/>
      <c r="M174" s="146"/>
      <c r="N174" s="9"/>
      <c r="O174" s="9"/>
      <c r="P174" s="133"/>
      <c r="Q174" s="145"/>
      <c r="R174" s="146"/>
      <c r="S174" s="9"/>
      <c r="T174" s="9"/>
      <c r="U174" s="133"/>
      <c r="V174" s="145"/>
      <c r="W174" s="146"/>
      <c r="X174" s="9"/>
      <c r="Y174" s="9"/>
      <c r="Z174" s="133"/>
      <c r="AA174" s="145"/>
      <c r="AB174" s="146"/>
      <c r="AC174" s="9"/>
      <c r="AD174" s="9"/>
      <c r="AE174" s="133"/>
      <c r="AF174" s="151"/>
      <c r="AG174" s="9"/>
      <c r="AH174" s="106"/>
      <c r="AI174" s="106"/>
      <c r="AJ174" s="106"/>
      <c r="AK174" s="106"/>
      <c r="AL174" s="106"/>
      <c r="AM174" s="106"/>
      <c r="AN174" s="106"/>
      <c r="AO174" s="106"/>
      <c r="AP174" s="106"/>
      <c r="AQ174" s="106"/>
      <c r="AR174" s="106"/>
      <c r="AS174" s="106"/>
      <c r="AT174" s="106"/>
      <c r="AU174" s="106"/>
      <c r="AV174" s="106"/>
      <c r="AW174" s="106"/>
      <c r="AX174" s="106"/>
      <c r="AY174" s="106"/>
      <c r="AZ174" s="106"/>
      <c r="BA174" s="106"/>
      <c r="BB174" s="106"/>
      <c r="BC174" s="106"/>
      <c r="BD174" s="106"/>
      <c r="BE174" s="106"/>
      <c r="BF174" s="106"/>
      <c r="BG174" s="106"/>
      <c r="BH174" s="106"/>
      <c r="BI174" s="106"/>
      <c r="BJ174" s="106"/>
      <c r="BK174" s="106"/>
      <c r="BL174" s="106"/>
      <c r="BM174" s="106"/>
      <c r="BN174" s="106"/>
      <c r="BO174" s="106"/>
      <c r="BP174" s="106"/>
      <c r="BQ174" s="106"/>
      <c r="BR174" s="106"/>
      <c r="BS174" s="106"/>
      <c r="BT174" s="106"/>
      <c r="BU174" s="106"/>
      <c r="BV174" s="106"/>
      <c r="BW174" s="106"/>
      <c r="BX174" s="106"/>
      <c r="BY174" s="106"/>
      <c r="BZ174" s="106"/>
      <c r="CA174" s="106"/>
      <c r="CB174" s="106"/>
      <c r="CC174" s="106"/>
      <c r="CD174" s="106"/>
      <c r="CE174" s="106"/>
      <c r="CF174" s="106"/>
      <c r="CG174" s="106"/>
    </row>
    <row r="175" spans="1:85">
      <c r="A175" s="9"/>
      <c r="B175" s="145"/>
      <c r="C175" s="146"/>
      <c r="D175" s="9"/>
      <c r="E175" s="9"/>
      <c r="F175" s="133"/>
      <c r="G175" s="145"/>
      <c r="H175" s="146"/>
      <c r="I175" s="9"/>
      <c r="J175" s="9"/>
      <c r="K175" s="133"/>
      <c r="L175" s="145"/>
      <c r="M175" s="146"/>
      <c r="N175" s="9"/>
      <c r="O175" s="9"/>
      <c r="P175" s="133"/>
      <c r="Q175" s="145"/>
      <c r="R175" s="146"/>
      <c r="S175" s="9"/>
      <c r="T175" s="9"/>
      <c r="U175" s="133"/>
      <c r="V175" s="145"/>
      <c r="W175" s="146"/>
      <c r="X175" s="9"/>
      <c r="Y175" s="9"/>
      <c r="Z175" s="133"/>
      <c r="AA175" s="145"/>
      <c r="AB175" s="146"/>
      <c r="AC175" s="9"/>
      <c r="AD175" s="9"/>
      <c r="AE175" s="133"/>
      <c r="AF175" s="151"/>
      <c r="AG175" s="9"/>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06"/>
      <c r="BM175" s="106"/>
      <c r="BN175" s="106"/>
      <c r="BO175" s="106"/>
      <c r="BP175" s="106"/>
      <c r="BQ175" s="106"/>
      <c r="BR175" s="106"/>
      <c r="BS175" s="106"/>
      <c r="BT175" s="106"/>
      <c r="BU175" s="106"/>
      <c r="BV175" s="106"/>
      <c r="BW175" s="106"/>
      <c r="BX175" s="106"/>
      <c r="BY175" s="106"/>
      <c r="BZ175" s="106"/>
      <c r="CA175" s="106"/>
      <c r="CB175" s="106"/>
      <c r="CC175" s="106"/>
      <c r="CD175" s="106"/>
      <c r="CE175" s="106"/>
      <c r="CF175" s="106"/>
      <c r="CG175" s="106"/>
    </row>
    <row r="176" spans="1:85">
      <c r="A176" s="9"/>
      <c r="B176" s="145"/>
      <c r="C176" s="146"/>
      <c r="D176" s="9"/>
      <c r="E176" s="9"/>
      <c r="F176" s="133"/>
      <c r="G176" s="145"/>
      <c r="H176" s="146"/>
      <c r="I176" s="9"/>
      <c r="J176" s="9"/>
      <c r="K176" s="133"/>
      <c r="L176" s="145"/>
      <c r="M176" s="146"/>
      <c r="N176" s="9"/>
      <c r="O176" s="9"/>
      <c r="P176" s="133"/>
      <c r="Q176" s="145"/>
      <c r="R176" s="146"/>
      <c r="S176" s="9"/>
      <c r="T176" s="9"/>
      <c r="U176" s="133"/>
      <c r="V176" s="145"/>
      <c r="W176" s="146"/>
      <c r="X176" s="9"/>
      <c r="Y176" s="9"/>
      <c r="Z176" s="133"/>
      <c r="AA176" s="145"/>
      <c r="AB176" s="146"/>
      <c r="AC176" s="9"/>
      <c r="AD176" s="9"/>
      <c r="AE176" s="133"/>
      <c r="AF176" s="151"/>
      <c r="AG176" s="9"/>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c r="BN176" s="106"/>
      <c r="BO176" s="106"/>
      <c r="BP176" s="106"/>
      <c r="BQ176" s="106"/>
      <c r="BR176" s="106"/>
      <c r="BS176" s="106"/>
      <c r="BT176" s="106"/>
      <c r="BU176" s="106"/>
      <c r="BV176" s="106"/>
      <c r="BW176" s="106"/>
      <c r="BX176" s="106"/>
      <c r="BY176" s="106"/>
      <c r="BZ176" s="106"/>
      <c r="CA176" s="106"/>
      <c r="CB176" s="106"/>
      <c r="CC176" s="106"/>
      <c r="CD176" s="106"/>
      <c r="CE176" s="106"/>
      <c r="CF176" s="106"/>
      <c r="CG176" s="106"/>
    </row>
    <row r="177" spans="1:85">
      <c r="A177" s="9"/>
      <c r="B177" s="145"/>
      <c r="C177" s="146"/>
      <c r="D177" s="9"/>
      <c r="E177" s="9"/>
      <c r="F177" s="133"/>
      <c r="G177" s="145"/>
      <c r="H177" s="146"/>
      <c r="I177" s="9"/>
      <c r="J177" s="9"/>
      <c r="K177" s="133"/>
      <c r="L177" s="145"/>
      <c r="M177" s="146"/>
      <c r="N177" s="9"/>
      <c r="O177" s="9"/>
      <c r="P177" s="133"/>
      <c r="Q177" s="145"/>
      <c r="R177" s="146"/>
      <c r="S177" s="9"/>
      <c r="T177" s="9"/>
      <c r="U177" s="133"/>
      <c r="V177" s="145"/>
      <c r="W177" s="146"/>
      <c r="X177" s="9"/>
      <c r="Y177" s="9"/>
      <c r="Z177" s="133"/>
      <c r="AA177" s="145"/>
      <c r="AB177" s="146"/>
      <c r="AC177" s="9"/>
      <c r="AD177" s="9"/>
      <c r="AE177" s="133"/>
      <c r="AF177" s="151"/>
      <c r="AG177" s="9"/>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6"/>
      <c r="BR177" s="106"/>
      <c r="BS177" s="106"/>
      <c r="BT177" s="106"/>
      <c r="BU177" s="106"/>
      <c r="BV177" s="106"/>
      <c r="BW177" s="106"/>
      <c r="BX177" s="106"/>
      <c r="BY177" s="106"/>
      <c r="BZ177" s="106"/>
      <c r="CA177" s="106"/>
      <c r="CB177" s="106"/>
      <c r="CC177" s="106"/>
      <c r="CD177" s="106"/>
      <c r="CE177" s="106"/>
      <c r="CF177" s="106"/>
      <c r="CG177" s="106"/>
    </row>
    <row r="178" spans="1:85">
      <c r="A178" s="9"/>
      <c r="B178" s="145"/>
      <c r="C178" s="146"/>
      <c r="D178" s="9"/>
      <c r="E178" s="9"/>
      <c r="F178" s="133"/>
      <c r="G178" s="145"/>
      <c r="H178" s="146"/>
      <c r="I178" s="9"/>
      <c r="J178" s="9"/>
      <c r="K178" s="133"/>
      <c r="L178" s="145"/>
      <c r="M178" s="146"/>
      <c r="N178" s="9"/>
      <c r="O178" s="9"/>
      <c r="P178" s="133"/>
      <c r="Q178" s="145"/>
      <c r="R178" s="146"/>
      <c r="S178" s="9"/>
      <c r="T178" s="9"/>
      <c r="U178" s="133"/>
      <c r="V178" s="145"/>
      <c r="W178" s="146"/>
      <c r="X178" s="9"/>
      <c r="Y178" s="9"/>
      <c r="Z178" s="133"/>
      <c r="AA178" s="145"/>
      <c r="AB178" s="146"/>
      <c r="AC178" s="9"/>
      <c r="AD178" s="9"/>
      <c r="AE178" s="133"/>
      <c r="AF178" s="151"/>
      <c r="AG178" s="9"/>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c r="BN178" s="106"/>
      <c r="BO178" s="106"/>
      <c r="BP178" s="106"/>
      <c r="BQ178" s="106"/>
      <c r="BR178" s="106"/>
      <c r="BS178" s="106"/>
      <c r="BT178" s="106"/>
      <c r="BU178" s="106"/>
      <c r="BV178" s="106"/>
      <c r="BW178" s="106"/>
      <c r="BX178" s="106"/>
      <c r="BY178" s="106"/>
      <c r="BZ178" s="106"/>
      <c r="CA178" s="106"/>
      <c r="CB178" s="106"/>
      <c r="CC178" s="106"/>
      <c r="CD178" s="106"/>
      <c r="CE178" s="106"/>
      <c r="CF178" s="106"/>
      <c r="CG178" s="106"/>
    </row>
    <row r="179" spans="1:85">
      <c r="A179" s="9"/>
      <c r="B179" s="145"/>
      <c r="C179" s="146"/>
      <c r="D179" s="9"/>
      <c r="E179" s="9"/>
      <c r="F179" s="133"/>
      <c r="G179" s="145"/>
      <c r="H179" s="146"/>
      <c r="I179" s="9"/>
      <c r="J179" s="9"/>
      <c r="K179" s="133"/>
      <c r="L179" s="145"/>
      <c r="M179" s="146"/>
      <c r="N179" s="9"/>
      <c r="O179" s="9"/>
      <c r="P179" s="133"/>
      <c r="Q179" s="145"/>
      <c r="R179" s="146"/>
      <c r="S179" s="9"/>
      <c r="T179" s="9"/>
      <c r="U179" s="133"/>
      <c r="V179" s="145"/>
      <c r="W179" s="146"/>
      <c r="X179" s="9"/>
      <c r="Y179" s="9"/>
      <c r="Z179" s="133"/>
      <c r="AA179" s="145"/>
      <c r="AB179" s="146"/>
      <c r="AC179" s="9"/>
      <c r="AD179" s="9"/>
      <c r="AE179" s="133"/>
      <c r="AF179" s="151"/>
      <c r="AG179" s="9"/>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6"/>
      <c r="BC179" s="106"/>
      <c r="BD179" s="106"/>
      <c r="BE179" s="106"/>
      <c r="BF179" s="106"/>
      <c r="BG179" s="106"/>
      <c r="BH179" s="106"/>
      <c r="BI179" s="106"/>
      <c r="BJ179" s="106"/>
      <c r="BK179" s="106"/>
      <c r="BL179" s="106"/>
      <c r="BM179" s="106"/>
      <c r="BN179" s="106"/>
      <c r="BO179" s="106"/>
      <c r="BP179" s="106"/>
      <c r="BQ179" s="106"/>
      <c r="BR179" s="106"/>
      <c r="BS179" s="106"/>
      <c r="BT179" s="106"/>
      <c r="BU179" s="106"/>
      <c r="BV179" s="106"/>
      <c r="BW179" s="106"/>
      <c r="BX179" s="106"/>
      <c r="BY179" s="106"/>
      <c r="BZ179" s="106"/>
      <c r="CA179" s="106"/>
      <c r="CB179" s="106"/>
      <c r="CC179" s="106"/>
      <c r="CD179" s="106"/>
      <c r="CE179" s="106"/>
      <c r="CF179" s="106"/>
      <c r="CG179" s="106"/>
    </row>
    <row r="180" spans="1:85">
      <c r="A180" s="9"/>
      <c r="B180" s="145"/>
      <c r="C180" s="146"/>
      <c r="D180" s="9"/>
      <c r="E180" s="9"/>
      <c r="F180" s="133"/>
      <c r="G180" s="145"/>
      <c r="H180" s="146"/>
      <c r="I180" s="9"/>
      <c r="J180" s="9"/>
      <c r="K180" s="133"/>
      <c r="L180" s="145"/>
      <c r="M180" s="146"/>
      <c r="N180" s="9"/>
      <c r="O180" s="9"/>
      <c r="P180" s="133"/>
      <c r="Q180" s="145"/>
      <c r="R180" s="146"/>
      <c r="S180" s="9"/>
      <c r="T180" s="9"/>
      <c r="U180" s="133"/>
      <c r="V180" s="145"/>
      <c r="W180" s="146"/>
      <c r="X180" s="9"/>
      <c r="Y180" s="9"/>
      <c r="Z180" s="133"/>
      <c r="AA180" s="145"/>
      <c r="AB180" s="146"/>
      <c r="AC180" s="9"/>
      <c r="AD180" s="9"/>
      <c r="AE180" s="133"/>
      <c r="AF180" s="151"/>
      <c r="AG180" s="9"/>
      <c r="AH180" s="106"/>
      <c r="AI180" s="106"/>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c r="BE180" s="106"/>
      <c r="BF180" s="106"/>
      <c r="BG180" s="106"/>
      <c r="BH180" s="106"/>
      <c r="BI180" s="106"/>
      <c r="BJ180" s="106"/>
      <c r="BK180" s="106"/>
      <c r="BL180" s="106"/>
      <c r="BM180" s="106"/>
      <c r="BN180" s="106"/>
      <c r="BO180" s="106"/>
      <c r="BP180" s="106"/>
      <c r="BQ180" s="106"/>
      <c r="BR180" s="106"/>
      <c r="BS180" s="106"/>
      <c r="BT180" s="106"/>
      <c r="BU180" s="106"/>
      <c r="BV180" s="106"/>
      <c r="BW180" s="106"/>
      <c r="BX180" s="106"/>
      <c r="BY180" s="106"/>
      <c r="BZ180" s="106"/>
      <c r="CA180" s="106"/>
      <c r="CB180" s="106"/>
      <c r="CC180" s="106"/>
      <c r="CD180" s="106"/>
      <c r="CE180" s="106"/>
      <c r="CF180" s="106"/>
      <c r="CG180" s="106"/>
    </row>
    <row r="181" spans="1:85">
      <c r="A181" s="9"/>
      <c r="B181" s="145"/>
      <c r="C181" s="146"/>
      <c r="D181" s="9"/>
      <c r="E181" s="9"/>
      <c r="F181" s="133"/>
      <c r="G181" s="145"/>
      <c r="H181" s="146"/>
      <c r="I181" s="9"/>
      <c r="J181" s="9"/>
      <c r="K181" s="133"/>
      <c r="L181" s="145"/>
      <c r="M181" s="146"/>
      <c r="N181" s="9"/>
      <c r="O181" s="9"/>
      <c r="P181" s="133"/>
      <c r="Q181" s="145"/>
      <c r="R181" s="146"/>
      <c r="S181" s="9"/>
      <c r="T181" s="9"/>
      <c r="U181" s="133"/>
      <c r="V181" s="145"/>
      <c r="W181" s="146"/>
      <c r="X181" s="9"/>
      <c r="Y181" s="9"/>
      <c r="Z181" s="133"/>
      <c r="AA181" s="145"/>
      <c r="AB181" s="146"/>
      <c r="AC181" s="9"/>
      <c r="AD181" s="9"/>
      <c r="AE181" s="133"/>
      <c r="AF181" s="151"/>
      <c r="AG181" s="9"/>
      <c r="AH181" s="106"/>
      <c r="AI181" s="106"/>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c r="BE181" s="106"/>
      <c r="BF181" s="106"/>
      <c r="BG181" s="106"/>
      <c r="BH181" s="106"/>
      <c r="BI181" s="106"/>
      <c r="BJ181" s="106"/>
      <c r="BK181" s="106"/>
      <c r="BL181" s="106"/>
      <c r="BM181" s="106"/>
      <c r="BN181" s="106"/>
      <c r="BO181" s="106"/>
      <c r="BP181" s="106"/>
      <c r="BQ181" s="106"/>
      <c r="BR181" s="106"/>
      <c r="BS181" s="106"/>
      <c r="BT181" s="106"/>
      <c r="BU181" s="106"/>
      <c r="BV181" s="106"/>
      <c r="BW181" s="106"/>
      <c r="BX181" s="106"/>
      <c r="BY181" s="106"/>
      <c r="BZ181" s="106"/>
      <c r="CA181" s="106"/>
      <c r="CB181" s="106"/>
      <c r="CC181" s="106"/>
      <c r="CD181" s="106"/>
      <c r="CE181" s="106"/>
      <c r="CF181" s="106"/>
      <c r="CG181" s="106"/>
    </row>
    <row r="182" spans="1:85">
      <c r="A182" s="9"/>
      <c r="B182" s="145"/>
      <c r="C182" s="146"/>
      <c r="D182" s="9"/>
      <c r="E182" s="9"/>
      <c r="F182" s="133"/>
      <c r="G182" s="145"/>
      <c r="H182" s="146"/>
      <c r="I182" s="9"/>
      <c r="J182" s="9"/>
      <c r="K182" s="133"/>
      <c r="L182" s="145"/>
      <c r="M182" s="146"/>
      <c r="N182" s="9"/>
      <c r="O182" s="9"/>
      <c r="P182" s="133"/>
      <c r="Q182" s="145"/>
      <c r="R182" s="146"/>
      <c r="S182" s="9"/>
      <c r="T182" s="9"/>
      <c r="U182" s="133"/>
      <c r="V182" s="145"/>
      <c r="W182" s="146"/>
      <c r="X182" s="9"/>
      <c r="Y182" s="9"/>
      <c r="Z182" s="133"/>
      <c r="AA182" s="145"/>
      <c r="AB182" s="146"/>
      <c r="AC182" s="9"/>
      <c r="AD182" s="9"/>
      <c r="AE182" s="133"/>
      <c r="AF182" s="151"/>
      <c r="AG182" s="9"/>
      <c r="AH182" s="106"/>
      <c r="AI182" s="106"/>
      <c r="AJ182" s="106"/>
      <c r="AK182" s="106"/>
      <c r="AL182" s="106"/>
      <c r="AM182" s="106"/>
      <c r="AN182" s="106"/>
      <c r="AO182" s="106"/>
      <c r="AP182" s="106"/>
      <c r="AQ182" s="106"/>
      <c r="AR182" s="106"/>
      <c r="AS182" s="106"/>
      <c r="AT182" s="106"/>
      <c r="AU182" s="106"/>
      <c r="AV182" s="106"/>
      <c r="AW182" s="106"/>
      <c r="AX182" s="106"/>
      <c r="AY182" s="106"/>
      <c r="AZ182" s="106"/>
      <c r="BA182" s="106"/>
      <c r="BB182" s="106"/>
      <c r="BC182" s="106"/>
      <c r="BD182" s="106"/>
      <c r="BE182" s="106"/>
      <c r="BF182" s="106"/>
      <c r="BG182" s="106"/>
      <c r="BH182" s="106"/>
      <c r="BI182" s="106"/>
      <c r="BJ182" s="106"/>
      <c r="BK182" s="106"/>
      <c r="BL182" s="106"/>
      <c r="BM182" s="106"/>
      <c r="BN182" s="106"/>
      <c r="BO182" s="106"/>
      <c r="BP182" s="106"/>
      <c r="BQ182" s="106"/>
      <c r="BR182" s="106"/>
      <c r="BS182" s="106"/>
      <c r="BT182" s="106"/>
      <c r="BU182" s="106"/>
      <c r="BV182" s="106"/>
      <c r="BW182" s="106"/>
      <c r="BX182" s="106"/>
      <c r="BY182" s="106"/>
      <c r="BZ182" s="106"/>
      <c r="CA182" s="106"/>
      <c r="CB182" s="106"/>
      <c r="CC182" s="106"/>
      <c r="CD182" s="106"/>
      <c r="CE182" s="106"/>
      <c r="CF182" s="106"/>
      <c r="CG182" s="106"/>
    </row>
    <row r="183" spans="1:85">
      <c r="A183" s="9"/>
      <c r="B183" s="145"/>
      <c r="C183" s="146"/>
      <c r="D183" s="9"/>
      <c r="E183" s="9"/>
      <c r="F183" s="133"/>
      <c r="G183" s="145"/>
      <c r="H183" s="146"/>
      <c r="I183" s="9"/>
      <c r="J183" s="9"/>
      <c r="K183" s="133"/>
      <c r="L183" s="145"/>
      <c r="M183" s="146"/>
      <c r="N183" s="9"/>
      <c r="O183" s="9"/>
      <c r="P183" s="133"/>
      <c r="Q183" s="145"/>
      <c r="R183" s="146"/>
      <c r="S183" s="9"/>
      <c r="T183" s="9"/>
      <c r="U183" s="133"/>
      <c r="V183" s="145"/>
      <c r="W183" s="146"/>
      <c r="X183" s="9"/>
      <c r="Y183" s="9"/>
      <c r="Z183" s="133"/>
      <c r="AA183" s="145"/>
      <c r="AB183" s="146"/>
      <c r="AC183" s="9"/>
      <c r="AD183" s="9"/>
      <c r="AE183" s="133"/>
      <c r="AF183" s="151"/>
      <c r="AG183" s="9"/>
      <c r="AH183" s="106"/>
      <c r="AI183" s="106"/>
      <c r="AJ183" s="106"/>
      <c r="AK183" s="106"/>
      <c r="AL183" s="106"/>
      <c r="AM183" s="106"/>
      <c r="AN183" s="106"/>
      <c r="AO183" s="106"/>
      <c r="AP183" s="106"/>
      <c r="AQ183" s="106"/>
      <c r="AR183" s="106"/>
      <c r="AS183" s="106"/>
      <c r="AT183" s="106"/>
      <c r="AU183" s="106"/>
      <c r="AV183" s="106"/>
      <c r="AW183" s="106"/>
      <c r="AX183" s="106"/>
      <c r="AY183" s="106"/>
      <c r="AZ183" s="106"/>
      <c r="BA183" s="106"/>
      <c r="BB183" s="106"/>
      <c r="BC183" s="106"/>
      <c r="BD183" s="106"/>
      <c r="BE183" s="106"/>
      <c r="BF183" s="106"/>
      <c r="BG183" s="106"/>
      <c r="BH183" s="106"/>
      <c r="BI183" s="106"/>
      <c r="BJ183" s="106"/>
      <c r="BK183" s="106"/>
      <c r="BL183" s="106"/>
      <c r="BM183" s="106"/>
      <c r="BN183" s="106"/>
      <c r="BO183" s="106"/>
      <c r="BP183" s="106"/>
      <c r="BQ183" s="106"/>
      <c r="BR183" s="106"/>
      <c r="BS183" s="106"/>
      <c r="BT183" s="106"/>
      <c r="BU183" s="106"/>
      <c r="BV183" s="106"/>
      <c r="BW183" s="106"/>
      <c r="BX183" s="106"/>
      <c r="BY183" s="106"/>
      <c r="BZ183" s="106"/>
      <c r="CA183" s="106"/>
      <c r="CB183" s="106"/>
      <c r="CC183" s="106"/>
      <c r="CD183" s="106"/>
      <c r="CE183" s="106"/>
      <c r="CF183" s="106"/>
      <c r="CG183" s="106"/>
    </row>
    <row r="184" spans="1:85" ht="12.75">
      <c r="A184" s="9"/>
      <c r="B184" s="157"/>
      <c r="C184" s="158"/>
      <c r="D184" s="158"/>
      <c r="E184" s="158"/>
      <c r="F184" s="159"/>
      <c r="G184" s="157"/>
      <c r="H184" s="158"/>
      <c r="I184" s="158"/>
      <c r="J184" s="158"/>
      <c r="K184" s="159"/>
      <c r="L184" s="157"/>
      <c r="M184" s="158"/>
      <c r="N184" s="158"/>
      <c r="O184" s="158"/>
      <c r="P184" s="159"/>
      <c r="Q184" s="157"/>
      <c r="R184" s="158"/>
      <c r="S184" s="158"/>
      <c r="T184" s="158"/>
      <c r="U184" s="159"/>
      <c r="V184" s="157"/>
      <c r="W184" s="158"/>
      <c r="X184" s="158"/>
      <c r="Y184" s="158"/>
      <c r="Z184" s="159"/>
      <c r="AA184" s="157"/>
      <c r="AB184" s="158"/>
      <c r="AC184" s="158"/>
      <c r="AD184" s="158"/>
      <c r="AE184" s="159"/>
      <c r="AF184" s="160"/>
      <c r="AG184" s="9"/>
      <c r="AH184" s="106"/>
      <c r="AI184" s="106"/>
      <c r="AJ184" s="106"/>
      <c r="AK184" s="106"/>
      <c r="AL184" s="106"/>
      <c r="AM184" s="106"/>
      <c r="AN184" s="106"/>
      <c r="AO184" s="106"/>
      <c r="AP184" s="106"/>
      <c r="AQ184" s="106"/>
      <c r="AR184" s="106"/>
      <c r="AS184" s="106"/>
      <c r="AT184" s="106"/>
      <c r="AU184" s="106"/>
      <c r="AV184" s="106"/>
      <c r="AW184" s="106"/>
      <c r="AX184" s="106"/>
      <c r="AY184" s="106"/>
      <c r="AZ184" s="106"/>
      <c r="BA184" s="106"/>
      <c r="BB184" s="106"/>
      <c r="BC184" s="106"/>
      <c r="BD184" s="106"/>
      <c r="BE184" s="106"/>
      <c r="BF184" s="106"/>
      <c r="BG184" s="106"/>
      <c r="BH184" s="106"/>
      <c r="BI184" s="106"/>
      <c r="BJ184" s="106"/>
      <c r="BK184" s="106"/>
      <c r="BL184" s="106"/>
      <c r="BM184" s="106"/>
      <c r="BN184" s="106"/>
      <c r="BO184" s="106"/>
      <c r="BP184" s="106"/>
      <c r="BQ184" s="106"/>
      <c r="BR184" s="106"/>
      <c r="BS184" s="106"/>
      <c r="BT184" s="106"/>
      <c r="BU184" s="106"/>
      <c r="BV184" s="106"/>
      <c r="BW184" s="106"/>
      <c r="BX184" s="106"/>
      <c r="BY184" s="106"/>
      <c r="BZ184" s="106"/>
      <c r="CA184" s="106"/>
      <c r="CB184" s="106"/>
      <c r="CC184" s="106"/>
      <c r="CD184" s="106"/>
      <c r="CE184" s="106"/>
      <c r="CF184" s="106"/>
      <c r="CG184" s="106"/>
    </row>
    <row r="185" spans="1:85">
      <c r="A185" s="9"/>
      <c r="B185" s="161"/>
      <c r="C185" s="119"/>
      <c r="D185" s="119"/>
      <c r="E185" s="119"/>
      <c r="F185" s="115"/>
      <c r="G185" s="161"/>
      <c r="H185" s="119"/>
      <c r="I185" s="119"/>
      <c r="J185" s="119"/>
      <c r="K185" s="115"/>
      <c r="L185" s="161"/>
      <c r="M185" s="119"/>
      <c r="N185" s="119"/>
      <c r="O185" s="119"/>
      <c r="P185" s="115"/>
      <c r="Q185" s="161"/>
      <c r="R185" s="119"/>
      <c r="S185" s="119"/>
      <c r="T185" s="119"/>
      <c r="U185" s="115"/>
      <c r="V185" s="161"/>
      <c r="W185" s="119"/>
      <c r="X185" s="119"/>
      <c r="Y185" s="119"/>
      <c r="Z185" s="115"/>
      <c r="AA185" s="161"/>
      <c r="AB185" s="119"/>
      <c r="AC185" s="119"/>
      <c r="AD185" s="119"/>
      <c r="AE185" s="115"/>
      <c r="AF185" s="162"/>
      <c r="AG185" s="9"/>
      <c r="AH185" s="106"/>
      <c r="AI185" s="106"/>
      <c r="AJ185" s="106"/>
      <c r="AK185" s="106"/>
      <c r="AL185" s="106"/>
      <c r="AM185" s="106"/>
      <c r="AN185" s="106"/>
      <c r="AO185" s="106"/>
      <c r="AP185" s="106"/>
      <c r="AQ185" s="106"/>
      <c r="AR185" s="106"/>
      <c r="AS185" s="106"/>
      <c r="AT185" s="106"/>
      <c r="AU185" s="106"/>
      <c r="AV185" s="106"/>
      <c r="AW185" s="106"/>
      <c r="AX185" s="106"/>
      <c r="AY185" s="106"/>
      <c r="AZ185" s="106"/>
      <c r="BA185" s="106"/>
      <c r="BB185" s="106"/>
      <c r="BC185" s="106"/>
      <c r="BD185" s="106"/>
      <c r="BE185" s="106"/>
      <c r="BF185" s="106"/>
      <c r="BG185" s="106"/>
      <c r="BH185" s="106"/>
      <c r="BI185" s="106"/>
      <c r="BJ185" s="106"/>
      <c r="BK185" s="106"/>
      <c r="BL185" s="106"/>
      <c r="BM185" s="106"/>
      <c r="BN185" s="106"/>
      <c r="BO185" s="106"/>
      <c r="BP185" s="106"/>
      <c r="BQ185" s="106"/>
      <c r="BR185" s="106"/>
      <c r="BS185" s="106"/>
      <c r="BT185" s="106"/>
      <c r="BU185" s="106"/>
      <c r="BV185" s="106"/>
      <c r="BW185" s="106"/>
      <c r="BX185" s="106"/>
      <c r="BY185" s="106"/>
      <c r="BZ185" s="106"/>
      <c r="CA185" s="106"/>
      <c r="CB185" s="106"/>
      <c r="CC185" s="106"/>
      <c r="CD185" s="106"/>
      <c r="CE185" s="106"/>
      <c r="CF185" s="106"/>
      <c r="CG185" s="106"/>
    </row>
    <row r="186" spans="1:85">
      <c r="A186" s="9"/>
      <c r="B186" s="145"/>
      <c r="C186" s="146"/>
      <c r="D186" s="9"/>
      <c r="E186" s="9"/>
      <c r="F186" s="133"/>
      <c r="G186" s="145"/>
      <c r="H186" s="146"/>
      <c r="I186" s="9"/>
      <c r="J186" s="9"/>
      <c r="K186" s="133"/>
      <c r="L186" s="145"/>
      <c r="M186" s="146"/>
      <c r="N186" s="9"/>
      <c r="O186" s="9"/>
      <c r="P186" s="133"/>
      <c r="Q186" s="145"/>
      <c r="R186" s="146"/>
      <c r="S186" s="9"/>
      <c r="T186" s="9"/>
      <c r="U186" s="133"/>
      <c r="V186" s="145"/>
      <c r="W186" s="146"/>
      <c r="X186" s="9"/>
      <c r="Y186" s="9"/>
      <c r="Z186" s="133"/>
      <c r="AA186" s="145"/>
      <c r="AB186" s="146"/>
      <c r="AC186" s="9"/>
      <c r="AD186" s="9"/>
      <c r="AE186" s="133"/>
      <c r="AF186" s="151"/>
      <c r="AG186" s="9"/>
      <c r="AH186" s="106"/>
      <c r="AI186" s="106"/>
      <c r="AJ186" s="106"/>
      <c r="AK186" s="106"/>
      <c r="AL186" s="106"/>
      <c r="AM186" s="106"/>
      <c r="AN186" s="106"/>
      <c r="AO186" s="106"/>
      <c r="AP186" s="106"/>
      <c r="AQ186" s="106"/>
      <c r="AR186" s="106"/>
      <c r="AS186" s="106"/>
      <c r="AT186" s="106"/>
      <c r="AU186" s="106"/>
      <c r="AV186" s="106"/>
      <c r="AW186" s="106"/>
      <c r="AX186" s="106"/>
      <c r="AY186" s="106"/>
      <c r="AZ186" s="106"/>
      <c r="BA186" s="106"/>
      <c r="BB186" s="106"/>
      <c r="BC186" s="106"/>
      <c r="BD186" s="106"/>
      <c r="BE186" s="106"/>
      <c r="BF186" s="106"/>
      <c r="BG186" s="106"/>
      <c r="BH186" s="106"/>
      <c r="BI186" s="106"/>
      <c r="BJ186" s="106"/>
      <c r="BK186" s="106"/>
      <c r="BL186" s="106"/>
      <c r="BM186" s="106"/>
      <c r="BN186" s="106"/>
      <c r="BO186" s="106"/>
      <c r="BP186" s="106"/>
      <c r="BQ186" s="106"/>
      <c r="BR186" s="106"/>
      <c r="BS186" s="106"/>
      <c r="BT186" s="106"/>
      <c r="BU186" s="106"/>
      <c r="BV186" s="106"/>
      <c r="BW186" s="106"/>
      <c r="BX186" s="106"/>
      <c r="BY186" s="106"/>
      <c r="BZ186" s="106"/>
      <c r="CA186" s="106"/>
      <c r="CB186" s="106"/>
      <c r="CC186" s="106"/>
      <c r="CD186" s="106"/>
      <c r="CE186" s="106"/>
      <c r="CF186" s="106"/>
      <c r="CG186" s="106"/>
    </row>
    <row r="187" spans="1:85">
      <c r="A187" s="9"/>
      <c r="B187" s="145"/>
      <c r="C187" s="146"/>
      <c r="D187" s="9"/>
      <c r="E187" s="9"/>
      <c r="F187" s="133"/>
      <c r="G187" s="145"/>
      <c r="H187" s="146"/>
      <c r="I187" s="9"/>
      <c r="J187" s="9"/>
      <c r="K187" s="133"/>
      <c r="L187" s="145"/>
      <c r="M187" s="146"/>
      <c r="N187" s="9"/>
      <c r="O187" s="9"/>
      <c r="P187" s="133"/>
      <c r="Q187" s="145"/>
      <c r="R187" s="146"/>
      <c r="S187" s="9"/>
      <c r="T187" s="9"/>
      <c r="U187" s="133"/>
      <c r="V187" s="145"/>
      <c r="W187" s="146"/>
      <c r="X187" s="9"/>
      <c r="Y187" s="9"/>
      <c r="Z187" s="133"/>
      <c r="AA187" s="145"/>
      <c r="AB187" s="146"/>
      <c r="AC187" s="9"/>
      <c r="AD187" s="9"/>
      <c r="AE187" s="133"/>
      <c r="AF187" s="151"/>
      <c r="AG187" s="9"/>
      <c r="AH187" s="106"/>
      <c r="AI187" s="106"/>
      <c r="AJ187" s="106"/>
      <c r="AK187" s="106"/>
      <c r="AL187" s="106"/>
      <c r="AM187" s="106"/>
      <c r="AN187" s="106"/>
      <c r="AO187" s="106"/>
      <c r="AP187" s="106"/>
      <c r="AQ187" s="106"/>
      <c r="AR187" s="106"/>
      <c r="AS187" s="106"/>
      <c r="AT187" s="106"/>
      <c r="AU187" s="106"/>
      <c r="AV187" s="106"/>
      <c r="AW187" s="106"/>
      <c r="AX187" s="106"/>
      <c r="AY187" s="106"/>
      <c r="AZ187" s="106"/>
      <c r="BA187" s="106"/>
      <c r="BB187" s="106"/>
      <c r="BC187" s="106"/>
      <c r="BD187" s="106"/>
      <c r="BE187" s="106"/>
      <c r="BF187" s="106"/>
      <c r="BG187" s="106"/>
      <c r="BH187" s="106"/>
      <c r="BI187" s="106"/>
      <c r="BJ187" s="106"/>
      <c r="BK187" s="106"/>
      <c r="BL187" s="106"/>
      <c r="BM187" s="106"/>
      <c r="BN187" s="106"/>
      <c r="BO187" s="106"/>
      <c r="BP187" s="106"/>
      <c r="BQ187" s="106"/>
      <c r="BR187" s="106"/>
      <c r="BS187" s="106"/>
      <c r="BT187" s="106"/>
      <c r="BU187" s="106"/>
      <c r="BV187" s="106"/>
      <c r="BW187" s="106"/>
      <c r="BX187" s="106"/>
      <c r="BY187" s="106"/>
      <c r="BZ187" s="106"/>
      <c r="CA187" s="106"/>
      <c r="CB187" s="106"/>
      <c r="CC187" s="106"/>
      <c r="CD187" s="106"/>
      <c r="CE187" s="106"/>
      <c r="CF187" s="106"/>
      <c r="CG187" s="106"/>
    </row>
    <row r="188" spans="1:85">
      <c r="A188" s="9"/>
      <c r="B188" s="145"/>
      <c r="C188" s="146"/>
      <c r="D188" s="9"/>
      <c r="E188" s="9"/>
      <c r="F188" s="133"/>
      <c r="G188" s="145"/>
      <c r="H188" s="146"/>
      <c r="I188" s="9"/>
      <c r="J188" s="9"/>
      <c r="K188" s="133"/>
      <c r="L188" s="145"/>
      <c r="M188" s="146"/>
      <c r="N188" s="9"/>
      <c r="O188" s="9"/>
      <c r="P188" s="133"/>
      <c r="Q188" s="145"/>
      <c r="R188" s="146"/>
      <c r="S188" s="9"/>
      <c r="T188" s="9"/>
      <c r="U188" s="133"/>
      <c r="V188" s="145"/>
      <c r="W188" s="146"/>
      <c r="X188" s="9"/>
      <c r="Y188" s="9"/>
      <c r="Z188" s="133"/>
      <c r="AA188" s="145"/>
      <c r="AB188" s="146"/>
      <c r="AC188" s="9"/>
      <c r="AD188" s="9"/>
      <c r="AE188" s="133"/>
      <c r="AF188" s="151"/>
      <c r="AG188" s="9"/>
      <c r="AH188" s="106"/>
      <c r="AI188" s="106"/>
      <c r="AJ188" s="106"/>
      <c r="AK188" s="106"/>
      <c r="AL188" s="106"/>
      <c r="AM188" s="106"/>
      <c r="AN188" s="106"/>
      <c r="AO188" s="106"/>
      <c r="AP188" s="106"/>
      <c r="AQ188" s="106"/>
      <c r="AR188" s="106"/>
      <c r="AS188" s="106"/>
      <c r="AT188" s="106"/>
      <c r="AU188" s="106"/>
      <c r="AV188" s="106"/>
      <c r="AW188" s="106"/>
      <c r="AX188" s="106"/>
      <c r="AY188" s="106"/>
      <c r="AZ188" s="106"/>
      <c r="BA188" s="106"/>
      <c r="BB188" s="106"/>
      <c r="BC188" s="106"/>
      <c r="BD188" s="106"/>
      <c r="BE188" s="106"/>
      <c r="BF188" s="106"/>
      <c r="BG188" s="106"/>
      <c r="BH188" s="106"/>
      <c r="BI188" s="106"/>
      <c r="BJ188" s="106"/>
      <c r="BK188" s="106"/>
      <c r="BL188" s="106"/>
      <c r="BM188" s="106"/>
      <c r="BN188" s="106"/>
      <c r="BO188" s="106"/>
      <c r="BP188" s="106"/>
      <c r="BQ188" s="106"/>
      <c r="BR188" s="106"/>
      <c r="BS188" s="106"/>
      <c r="BT188" s="106"/>
      <c r="BU188" s="106"/>
      <c r="BV188" s="106"/>
      <c r="BW188" s="106"/>
      <c r="BX188" s="106"/>
      <c r="BY188" s="106"/>
      <c r="BZ188" s="106"/>
      <c r="CA188" s="106"/>
      <c r="CB188" s="106"/>
      <c r="CC188" s="106"/>
      <c r="CD188" s="106"/>
      <c r="CE188" s="106"/>
      <c r="CF188" s="106"/>
      <c r="CG188" s="106"/>
    </row>
    <row r="189" spans="1:85">
      <c r="A189" s="9"/>
      <c r="B189" s="145"/>
      <c r="C189" s="146"/>
      <c r="D189" s="9"/>
      <c r="E189" s="9"/>
      <c r="F189" s="133"/>
      <c r="G189" s="145"/>
      <c r="H189" s="146"/>
      <c r="I189" s="9"/>
      <c r="J189" s="9"/>
      <c r="K189" s="133"/>
      <c r="L189" s="145"/>
      <c r="M189" s="146"/>
      <c r="N189" s="9"/>
      <c r="O189" s="9"/>
      <c r="P189" s="133"/>
      <c r="Q189" s="145"/>
      <c r="R189" s="146"/>
      <c r="S189" s="9"/>
      <c r="T189" s="9"/>
      <c r="U189" s="133"/>
      <c r="V189" s="145"/>
      <c r="W189" s="146"/>
      <c r="X189" s="9"/>
      <c r="Y189" s="9"/>
      <c r="Z189" s="133"/>
      <c r="AA189" s="145"/>
      <c r="AB189" s="146"/>
      <c r="AC189" s="9"/>
      <c r="AD189" s="9"/>
      <c r="AE189" s="133"/>
      <c r="AF189" s="151"/>
      <c r="AG189" s="9"/>
      <c r="AH189" s="106"/>
      <c r="AI189" s="106"/>
      <c r="AJ189" s="106"/>
      <c r="AK189" s="106"/>
      <c r="AL189" s="106"/>
      <c r="AM189" s="106"/>
      <c r="AN189" s="106"/>
      <c r="AO189" s="106"/>
      <c r="AP189" s="106"/>
      <c r="AQ189" s="106"/>
      <c r="AR189" s="106"/>
      <c r="AS189" s="106"/>
      <c r="AT189" s="106"/>
      <c r="AU189" s="106"/>
      <c r="AV189" s="106"/>
      <c r="AW189" s="106"/>
      <c r="AX189" s="106"/>
      <c r="AY189" s="106"/>
      <c r="AZ189" s="106"/>
      <c r="BA189" s="106"/>
      <c r="BB189" s="106"/>
      <c r="BC189" s="106"/>
      <c r="BD189" s="106"/>
      <c r="BE189" s="106"/>
      <c r="BF189" s="106"/>
      <c r="BG189" s="106"/>
      <c r="BH189" s="106"/>
      <c r="BI189" s="106"/>
      <c r="BJ189" s="106"/>
      <c r="BK189" s="106"/>
      <c r="BL189" s="106"/>
      <c r="BM189" s="106"/>
      <c r="BN189" s="106"/>
      <c r="BO189" s="106"/>
      <c r="BP189" s="106"/>
      <c r="BQ189" s="106"/>
      <c r="BR189" s="106"/>
      <c r="BS189" s="106"/>
      <c r="BT189" s="106"/>
      <c r="BU189" s="106"/>
      <c r="BV189" s="106"/>
      <c r="BW189" s="106"/>
      <c r="BX189" s="106"/>
      <c r="BY189" s="106"/>
      <c r="BZ189" s="106"/>
      <c r="CA189" s="106"/>
      <c r="CB189" s="106"/>
      <c r="CC189" s="106"/>
      <c r="CD189" s="106"/>
      <c r="CE189" s="106"/>
      <c r="CF189" s="106"/>
      <c r="CG189" s="106"/>
    </row>
    <row r="190" spans="1:85">
      <c r="A190" s="9"/>
      <c r="B190" s="145"/>
      <c r="C190" s="146"/>
      <c r="D190" s="9"/>
      <c r="E190" s="9"/>
      <c r="F190" s="133"/>
      <c r="G190" s="145"/>
      <c r="H190" s="146"/>
      <c r="I190" s="9"/>
      <c r="J190" s="9"/>
      <c r="K190" s="133"/>
      <c r="L190" s="145"/>
      <c r="M190" s="146"/>
      <c r="N190" s="9"/>
      <c r="O190" s="9"/>
      <c r="P190" s="133"/>
      <c r="Q190" s="145"/>
      <c r="R190" s="146"/>
      <c r="S190" s="9"/>
      <c r="T190" s="9"/>
      <c r="U190" s="133"/>
      <c r="V190" s="145"/>
      <c r="W190" s="146"/>
      <c r="X190" s="9"/>
      <c r="Y190" s="9"/>
      <c r="Z190" s="133"/>
      <c r="AA190" s="145"/>
      <c r="AB190" s="146"/>
      <c r="AC190" s="9"/>
      <c r="AD190" s="9"/>
      <c r="AE190" s="133"/>
      <c r="AF190" s="151"/>
      <c r="AG190" s="9"/>
      <c r="AH190" s="106"/>
      <c r="AI190" s="106"/>
      <c r="AJ190" s="106"/>
      <c r="AK190" s="106"/>
      <c r="AL190" s="106"/>
      <c r="AM190" s="106"/>
      <c r="AN190" s="106"/>
      <c r="AO190" s="106"/>
      <c r="AP190" s="106"/>
      <c r="AQ190" s="106"/>
      <c r="AR190" s="106"/>
      <c r="AS190" s="106"/>
      <c r="AT190" s="106"/>
      <c r="AU190" s="106"/>
      <c r="AV190" s="106"/>
      <c r="AW190" s="106"/>
      <c r="AX190" s="106"/>
      <c r="AY190" s="106"/>
      <c r="AZ190" s="106"/>
      <c r="BA190" s="106"/>
      <c r="BB190" s="106"/>
      <c r="BC190" s="106"/>
      <c r="BD190" s="106"/>
      <c r="BE190" s="106"/>
      <c r="BF190" s="106"/>
      <c r="BG190" s="106"/>
      <c r="BH190" s="106"/>
      <c r="BI190" s="106"/>
      <c r="BJ190" s="106"/>
      <c r="BK190" s="106"/>
      <c r="BL190" s="106"/>
      <c r="BM190" s="106"/>
      <c r="BN190" s="106"/>
      <c r="BO190" s="106"/>
      <c r="BP190" s="106"/>
      <c r="BQ190" s="106"/>
      <c r="BR190" s="106"/>
      <c r="BS190" s="106"/>
      <c r="BT190" s="106"/>
      <c r="BU190" s="106"/>
      <c r="BV190" s="106"/>
      <c r="BW190" s="106"/>
      <c r="BX190" s="106"/>
      <c r="BY190" s="106"/>
      <c r="BZ190" s="106"/>
      <c r="CA190" s="106"/>
      <c r="CB190" s="106"/>
      <c r="CC190" s="106"/>
      <c r="CD190" s="106"/>
      <c r="CE190" s="106"/>
      <c r="CF190" s="106"/>
      <c r="CG190" s="106"/>
    </row>
    <row r="191" spans="1:85">
      <c r="A191" s="9"/>
      <c r="B191" s="145"/>
      <c r="C191" s="146"/>
      <c r="D191" s="9"/>
      <c r="E191" s="9"/>
      <c r="F191" s="133"/>
      <c r="G191" s="145"/>
      <c r="H191" s="146"/>
      <c r="I191" s="9"/>
      <c r="J191" s="9"/>
      <c r="K191" s="133"/>
      <c r="L191" s="145"/>
      <c r="M191" s="146"/>
      <c r="N191" s="9"/>
      <c r="O191" s="9"/>
      <c r="P191" s="133"/>
      <c r="Q191" s="145"/>
      <c r="R191" s="146"/>
      <c r="S191" s="9"/>
      <c r="T191" s="9"/>
      <c r="U191" s="133"/>
      <c r="V191" s="145"/>
      <c r="W191" s="146"/>
      <c r="X191" s="9"/>
      <c r="Y191" s="9"/>
      <c r="Z191" s="133"/>
      <c r="AA191" s="145"/>
      <c r="AB191" s="146"/>
      <c r="AC191" s="9"/>
      <c r="AD191" s="9"/>
      <c r="AE191" s="133"/>
      <c r="AF191" s="151"/>
      <c r="AG191" s="9"/>
      <c r="AH191" s="106"/>
      <c r="AI191" s="106"/>
      <c r="AJ191" s="106"/>
      <c r="AK191" s="106"/>
      <c r="AL191" s="106"/>
      <c r="AM191" s="106"/>
      <c r="AN191" s="106"/>
      <c r="AO191" s="106"/>
      <c r="AP191" s="106"/>
      <c r="AQ191" s="106"/>
      <c r="AR191" s="106"/>
      <c r="AS191" s="106"/>
      <c r="AT191" s="106"/>
      <c r="AU191" s="106"/>
      <c r="AV191" s="106"/>
      <c r="AW191" s="106"/>
      <c r="AX191" s="106"/>
      <c r="AY191" s="106"/>
      <c r="AZ191" s="106"/>
      <c r="BA191" s="106"/>
      <c r="BB191" s="106"/>
      <c r="BC191" s="106"/>
      <c r="BD191" s="106"/>
      <c r="BE191" s="106"/>
      <c r="BF191" s="106"/>
      <c r="BG191" s="106"/>
      <c r="BH191" s="106"/>
      <c r="BI191" s="106"/>
      <c r="BJ191" s="106"/>
      <c r="BK191" s="106"/>
      <c r="BL191" s="106"/>
      <c r="BM191" s="106"/>
      <c r="BN191" s="106"/>
      <c r="BO191" s="106"/>
      <c r="BP191" s="106"/>
      <c r="BQ191" s="106"/>
      <c r="BR191" s="106"/>
      <c r="BS191" s="106"/>
      <c r="BT191" s="106"/>
      <c r="BU191" s="106"/>
      <c r="BV191" s="106"/>
      <c r="BW191" s="106"/>
      <c r="BX191" s="106"/>
      <c r="BY191" s="106"/>
      <c r="BZ191" s="106"/>
      <c r="CA191" s="106"/>
      <c r="CB191" s="106"/>
      <c r="CC191" s="106"/>
      <c r="CD191" s="106"/>
      <c r="CE191" s="106"/>
      <c r="CF191" s="106"/>
      <c r="CG191" s="106"/>
    </row>
    <row r="192" spans="1:85">
      <c r="A192" s="9"/>
      <c r="B192" s="145"/>
      <c r="C192" s="146"/>
      <c r="D192" s="9"/>
      <c r="E192" s="9"/>
      <c r="F192" s="133"/>
      <c r="G192" s="145"/>
      <c r="H192" s="146"/>
      <c r="I192" s="9"/>
      <c r="J192" s="9"/>
      <c r="K192" s="133"/>
      <c r="L192" s="145"/>
      <c r="M192" s="146"/>
      <c r="N192" s="9"/>
      <c r="O192" s="9"/>
      <c r="P192" s="133"/>
      <c r="Q192" s="145"/>
      <c r="R192" s="146"/>
      <c r="S192" s="9"/>
      <c r="T192" s="9"/>
      <c r="U192" s="133"/>
      <c r="V192" s="145"/>
      <c r="W192" s="146"/>
      <c r="X192" s="9"/>
      <c r="Y192" s="9"/>
      <c r="Z192" s="133"/>
      <c r="AA192" s="145"/>
      <c r="AB192" s="146"/>
      <c r="AC192" s="9"/>
      <c r="AD192" s="9"/>
      <c r="AE192" s="133"/>
      <c r="AF192" s="151"/>
      <c r="AG192" s="9"/>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6"/>
      <c r="BC192" s="106"/>
      <c r="BD192" s="106"/>
      <c r="BE192" s="106"/>
      <c r="BF192" s="106"/>
      <c r="BG192" s="106"/>
      <c r="BH192" s="106"/>
      <c r="BI192" s="106"/>
      <c r="BJ192" s="106"/>
      <c r="BK192" s="106"/>
      <c r="BL192" s="106"/>
      <c r="BM192" s="106"/>
      <c r="BN192" s="106"/>
      <c r="BO192" s="106"/>
      <c r="BP192" s="106"/>
      <c r="BQ192" s="106"/>
      <c r="BR192" s="106"/>
      <c r="BS192" s="106"/>
      <c r="BT192" s="106"/>
      <c r="BU192" s="106"/>
      <c r="BV192" s="106"/>
      <c r="BW192" s="106"/>
      <c r="BX192" s="106"/>
      <c r="BY192" s="106"/>
      <c r="BZ192" s="106"/>
      <c r="CA192" s="106"/>
      <c r="CB192" s="106"/>
      <c r="CC192" s="106"/>
      <c r="CD192" s="106"/>
      <c r="CE192" s="106"/>
      <c r="CF192" s="106"/>
      <c r="CG192" s="106"/>
    </row>
    <row r="193" spans="1:85">
      <c r="A193" s="9"/>
      <c r="B193" s="145"/>
      <c r="C193" s="146"/>
      <c r="D193" s="9"/>
      <c r="E193" s="9"/>
      <c r="F193" s="133"/>
      <c r="G193" s="145"/>
      <c r="H193" s="146"/>
      <c r="I193" s="9"/>
      <c r="J193" s="9"/>
      <c r="K193" s="133"/>
      <c r="L193" s="145"/>
      <c r="M193" s="146"/>
      <c r="N193" s="9"/>
      <c r="O193" s="9"/>
      <c r="P193" s="133"/>
      <c r="Q193" s="145"/>
      <c r="R193" s="146"/>
      <c r="S193" s="9"/>
      <c r="T193" s="9"/>
      <c r="U193" s="133"/>
      <c r="V193" s="145"/>
      <c r="W193" s="146"/>
      <c r="X193" s="9"/>
      <c r="Y193" s="9"/>
      <c r="Z193" s="133"/>
      <c r="AA193" s="145"/>
      <c r="AB193" s="146"/>
      <c r="AC193" s="9"/>
      <c r="AD193" s="9"/>
      <c r="AE193" s="133"/>
      <c r="AF193" s="151"/>
      <c r="AG193" s="9"/>
      <c r="AH193" s="106"/>
      <c r="AI193" s="106"/>
      <c r="AJ193" s="106"/>
      <c r="AK193" s="106"/>
      <c r="AL193" s="106"/>
      <c r="AM193" s="106"/>
      <c r="AN193" s="106"/>
      <c r="AO193" s="106"/>
      <c r="AP193" s="106"/>
      <c r="AQ193" s="106"/>
      <c r="AR193" s="106"/>
      <c r="AS193" s="106"/>
      <c r="AT193" s="106"/>
      <c r="AU193" s="106"/>
      <c r="AV193" s="106"/>
      <c r="AW193" s="106"/>
      <c r="AX193" s="106"/>
      <c r="AY193" s="106"/>
      <c r="AZ193" s="106"/>
      <c r="BA193" s="106"/>
      <c r="BB193" s="106"/>
      <c r="BC193" s="106"/>
      <c r="BD193" s="106"/>
      <c r="BE193" s="106"/>
      <c r="BF193" s="106"/>
      <c r="BG193" s="106"/>
      <c r="BH193" s="106"/>
      <c r="BI193" s="106"/>
      <c r="BJ193" s="106"/>
      <c r="BK193" s="106"/>
      <c r="BL193" s="106"/>
      <c r="BM193" s="106"/>
      <c r="BN193" s="106"/>
      <c r="BO193" s="106"/>
      <c r="BP193" s="106"/>
      <c r="BQ193" s="106"/>
      <c r="BR193" s="106"/>
      <c r="BS193" s="106"/>
      <c r="BT193" s="106"/>
      <c r="BU193" s="106"/>
      <c r="BV193" s="106"/>
      <c r="BW193" s="106"/>
      <c r="BX193" s="106"/>
      <c r="BY193" s="106"/>
      <c r="BZ193" s="106"/>
      <c r="CA193" s="106"/>
      <c r="CB193" s="106"/>
      <c r="CC193" s="106"/>
      <c r="CD193" s="106"/>
      <c r="CE193" s="106"/>
      <c r="CF193" s="106"/>
      <c r="CG193" s="106"/>
    </row>
    <row r="194" spans="1:85">
      <c r="A194" s="9"/>
      <c r="B194" s="145"/>
      <c r="C194" s="146"/>
      <c r="D194" s="9"/>
      <c r="E194" s="9"/>
      <c r="F194" s="133"/>
      <c r="G194" s="145"/>
      <c r="H194" s="146"/>
      <c r="I194" s="9"/>
      <c r="J194" s="9"/>
      <c r="K194" s="133"/>
      <c r="L194" s="145"/>
      <c r="M194" s="146"/>
      <c r="N194" s="9"/>
      <c r="O194" s="9"/>
      <c r="P194" s="133"/>
      <c r="Q194" s="145"/>
      <c r="R194" s="146"/>
      <c r="S194" s="9"/>
      <c r="T194" s="9"/>
      <c r="U194" s="133"/>
      <c r="V194" s="145"/>
      <c r="W194" s="146"/>
      <c r="X194" s="9"/>
      <c r="Y194" s="9"/>
      <c r="Z194" s="133"/>
      <c r="AA194" s="145"/>
      <c r="AB194" s="146"/>
      <c r="AC194" s="9"/>
      <c r="AD194" s="9"/>
      <c r="AE194" s="133"/>
      <c r="AF194" s="151"/>
      <c r="AG194" s="9"/>
      <c r="AH194" s="106"/>
      <c r="AI194" s="106"/>
      <c r="AJ194" s="106"/>
      <c r="AK194" s="106"/>
      <c r="AL194" s="106"/>
      <c r="AM194" s="106"/>
      <c r="AN194" s="106"/>
      <c r="AO194" s="106"/>
      <c r="AP194" s="106"/>
      <c r="AQ194" s="106"/>
      <c r="AR194" s="106"/>
      <c r="AS194" s="106"/>
      <c r="AT194" s="106"/>
      <c r="AU194" s="106"/>
      <c r="AV194" s="106"/>
      <c r="AW194" s="106"/>
      <c r="AX194" s="106"/>
      <c r="AY194" s="106"/>
      <c r="AZ194" s="106"/>
      <c r="BA194" s="106"/>
      <c r="BB194" s="106"/>
      <c r="BC194" s="106"/>
      <c r="BD194" s="106"/>
      <c r="BE194" s="106"/>
      <c r="BF194" s="106"/>
      <c r="BG194" s="106"/>
      <c r="BH194" s="106"/>
      <c r="BI194" s="106"/>
      <c r="BJ194" s="106"/>
      <c r="BK194" s="106"/>
      <c r="BL194" s="106"/>
      <c r="BM194" s="106"/>
      <c r="BN194" s="106"/>
      <c r="BO194" s="106"/>
      <c r="BP194" s="106"/>
      <c r="BQ194" s="106"/>
      <c r="BR194" s="106"/>
      <c r="BS194" s="106"/>
      <c r="BT194" s="106"/>
      <c r="BU194" s="106"/>
      <c r="BV194" s="106"/>
      <c r="BW194" s="106"/>
      <c r="BX194" s="106"/>
      <c r="BY194" s="106"/>
      <c r="BZ194" s="106"/>
      <c r="CA194" s="106"/>
      <c r="CB194" s="106"/>
      <c r="CC194" s="106"/>
      <c r="CD194" s="106"/>
      <c r="CE194" s="106"/>
      <c r="CF194" s="106"/>
      <c r="CG194" s="106"/>
    </row>
    <row r="195" spans="1:85">
      <c r="A195" s="9"/>
      <c r="B195" s="145"/>
      <c r="C195" s="146"/>
      <c r="D195" s="9"/>
      <c r="E195" s="9"/>
      <c r="F195" s="133"/>
      <c r="G195" s="145"/>
      <c r="H195" s="146"/>
      <c r="I195" s="9"/>
      <c r="J195" s="9"/>
      <c r="K195" s="133"/>
      <c r="L195" s="145"/>
      <c r="M195" s="146"/>
      <c r="N195" s="9"/>
      <c r="O195" s="9"/>
      <c r="P195" s="133"/>
      <c r="Q195" s="145"/>
      <c r="R195" s="146"/>
      <c r="S195" s="9"/>
      <c r="T195" s="9"/>
      <c r="U195" s="133"/>
      <c r="V195" s="145"/>
      <c r="W195" s="146"/>
      <c r="X195" s="9"/>
      <c r="Y195" s="9"/>
      <c r="Z195" s="133"/>
      <c r="AA195" s="145"/>
      <c r="AB195" s="146"/>
      <c r="AC195" s="9"/>
      <c r="AD195" s="9"/>
      <c r="AE195" s="133"/>
      <c r="AF195" s="151"/>
      <c r="AG195" s="9"/>
      <c r="AH195" s="106"/>
      <c r="AI195" s="106"/>
      <c r="AJ195" s="106"/>
      <c r="AK195" s="106"/>
      <c r="AL195" s="106"/>
      <c r="AM195" s="106"/>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6"/>
      <c r="BQ195" s="106"/>
      <c r="BR195" s="106"/>
      <c r="BS195" s="106"/>
      <c r="BT195" s="106"/>
      <c r="BU195" s="106"/>
      <c r="BV195" s="106"/>
      <c r="BW195" s="106"/>
      <c r="BX195" s="106"/>
      <c r="BY195" s="106"/>
      <c r="BZ195" s="106"/>
      <c r="CA195" s="106"/>
      <c r="CB195" s="106"/>
      <c r="CC195" s="106"/>
      <c r="CD195" s="106"/>
      <c r="CE195" s="106"/>
      <c r="CF195" s="106"/>
      <c r="CG195" s="106"/>
    </row>
    <row r="196" spans="1:85">
      <c r="A196" s="9"/>
      <c r="B196" s="145"/>
      <c r="C196" s="146"/>
      <c r="D196" s="9"/>
      <c r="E196" s="9"/>
      <c r="F196" s="133"/>
      <c r="G196" s="145"/>
      <c r="H196" s="146"/>
      <c r="I196" s="9"/>
      <c r="J196" s="9"/>
      <c r="K196" s="133"/>
      <c r="L196" s="145"/>
      <c r="M196" s="146"/>
      <c r="N196" s="9"/>
      <c r="O196" s="9"/>
      <c r="P196" s="133"/>
      <c r="Q196" s="145"/>
      <c r="R196" s="146"/>
      <c r="S196" s="9"/>
      <c r="T196" s="9"/>
      <c r="U196" s="133"/>
      <c r="V196" s="145"/>
      <c r="W196" s="146"/>
      <c r="X196" s="9"/>
      <c r="Y196" s="9"/>
      <c r="Z196" s="133"/>
      <c r="AA196" s="145"/>
      <c r="AB196" s="146"/>
      <c r="AC196" s="9"/>
      <c r="AD196" s="9"/>
      <c r="AE196" s="133"/>
      <c r="AF196" s="151"/>
      <c r="AG196" s="9"/>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6"/>
      <c r="BQ196" s="106"/>
      <c r="BR196" s="106"/>
      <c r="BS196" s="106"/>
      <c r="BT196" s="106"/>
      <c r="BU196" s="106"/>
      <c r="BV196" s="106"/>
      <c r="BW196" s="106"/>
      <c r="BX196" s="106"/>
      <c r="BY196" s="106"/>
      <c r="BZ196" s="106"/>
      <c r="CA196" s="106"/>
      <c r="CB196" s="106"/>
      <c r="CC196" s="106"/>
      <c r="CD196" s="106"/>
      <c r="CE196" s="106"/>
      <c r="CF196" s="106"/>
      <c r="CG196" s="106"/>
    </row>
    <row r="197" spans="1:85">
      <c r="A197" s="9"/>
      <c r="B197" s="145"/>
      <c r="C197" s="146"/>
      <c r="D197" s="9"/>
      <c r="E197" s="9"/>
      <c r="F197" s="133"/>
      <c r="G197" s="145"/>
      <c r="H197" s="146"/>
      <c r="I197" s="9"/>
      <c r="J197" s="9"/>
      <c r="K197" s="133"/>
      <c r="L197" s="145"/>
      <c r="M197" s="146"/>
      <c r="N197" s="9"/>
      <c r="O197" s="9"/>
      <c r="P197" s="133"/>
      <c r="Q197" s="145"/>
      <c r="R197" s="146"/>
      <c r="S197" s="9"/>
      <c r="T197" s="9"/>
      <c r="U197" s="133"/>
      <c r="V197" s="145"/>
      <c r="W197" s="146"/>
      <c r="X197" s="9"/>
      <c r="Y197" s="9"/>
      <c r="Z197" s="133"/>
      <c r="AA197" s="145"/>
      <c r="AB197" s="146"/>
      <c r="AC197" s="9"/>
      <c r="AD197" s="9"/>
      <c r="AE197" s="133"/>
      <c r="AF197" s="151"/>
      <c r="AG197" s="9"/>
      <c r="AH197" s="106"/>
      <c r="AI197" s="106"/>
      <c r="AJ197" s="106"/>
      <c r="AK197" s="106"/>
      <c r="AL197" s="106"/>
      <c r="AM197" s="106"/>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6"/>
      <c r="BQ197" s="106"/>
      <c r="BR197" s="106"/>
      <c r="BS197" s="106"/>
      <c r="BT197" s="106"/>
      <c r="BU197" s="106"/>
      <c r="BV197" s="106"/>
      <c r="BW197" s="106"/>
      <c r="BX197" s="106"/>
      <c r="BY197" s="106"/>
      <c r="BZ197" s="106"/>
      <c r="CA197" s="106"/>
      <c r="CB197" s="106"/>
      <c r="CC197" s="106"/>
      <c r="CD197" s="106"/>
      <c r="CE197" s="106"/>
      <c r="CF197" s="106"/>
      <c r="CG197" s="106"/>
    </row>
    <row r="198" spans="1:85">
      <c r="A198" s="9"/>
      <c r="B198" s="145"/>
      <c r="C198" s="146"/>
      <c r="D198" s="9"/>
      <c r="E198" s="9"/>
      <c r="F198" s="133"/>
      <c r="G198" s="145"/>
      <c r="H198" s="146"/>
      <c r="I198" s="9"/>
      <c r="J198" s="9"/>
      <c r="K198" s="133"/>
      <c r="L198" s="145"/>
      <c r="M198" s="146"/>
      <c r="N198" s="9"/>
      <c r="O198" s="9"/>
      <c r="P198" s="133"/>
      <c r="Q198" s="145"/>
      <c r="R198" s="146"/>
      <c r="S198" s="9"/>
      <c r="T198" s="9"/>
      <c r="U198" s="133"/>
      <c r="V198" s="145"/>
      <c r="W198" s="146"/>
      <c r="X198" s="9"/>
      <c r="Y198" s="9"/>
      <c r="Z198" s="133"/>
      <c r="AA198" s="145"/>
      <c r="AB198" s="146"/>
      <c r="AC198" s="9"/>
      <c r="AD198" s="9"/>
      <c r="AE198" s="133"/>
      <c r="AF198" s="151"/>
      <c r="AG198" s="9"/>
      <c r="AH198" s="106"/>
      <c r="AI198" s="106"/>
      <c r="AJ198" s="106"/>
      <c r="AK198" s="106"/>
      <c r="AL198" s="106"/>
      <c r="AM198" s="106"/>
      <c r="AN198" s="106"/>
      <c r="AO198" s="106"/>
      <c r="AP198" s="106"/>
      <c r="AQ198" s="106"/>
      <c r="AR198" s="106"/>
      <c r="AS198" s="106"/>
      <c r="AT198" s="106"/>
      <c r="AU198" s="106"/>
      <c r="AV198" s="106"/>
      <c r="AW198" s="106"/>
      <c r="AX198" s="106"/>
      <c r="AY198" s="106"/>
      <c r="AZ198" s="106"/>
      <c r="BA198" s="106"/>
      <c r="BB198" s="106"/>
      <c r="BC198" s="106"/>
      <c r="BD198" s="106"/>
      <c r="BE198" s="106"/>
      <c r="BF198" s="106"/>
      <c r="BG198" s="106"/>
      <c r="BH198" s="106"/>
      <c r="BI198" s="106"/>
      <c r="BJ198" s="106"/>
      <c r="BK198" s="106"/>
      <c r="BL198" s="106"/>
      <c r="BM198" s="106"/>
      <c r="BN198" s="106"/>
      <c r="BO198" s="106"/>
      <c r="BP198" s="106"/>
      <c r="BQ198" s="106"/>
      <c r="BR198" s="106"/>
      <c r="BS198" s="106"/>
      <c r="BT198" s="106"/>
      <c r="BU198" s="106"/>
      <c r="BV198" s="106"/>
      <c r="BW198" s="106"/>
      <c r="BX198" s="106"/>
      <c r="BY198" s="106"/>
      <c r="BZ198" s="106"/>
      <c r="CA198" s="106"/>
      <c r="CB198" s="106"/>
      <c r="CC198" s="106"/>
      <c r="CD198" s="106"/>
      <c r="CE198" s="106"/>
      <c r="CF198" s="106"/>
      <c r="CG198" s="106"/>
    </row>
    <row r="199" spans="1:85">
      <c r="A199" s="9"/>
      <c r="B199" s="145"/>
      <c r="C199" s="146"/>
      <c r="D199" s="9"/>
      <c r="E199" s="9"/>
      <c r="F199" s="133"/>
      <c r="G199" s="145"/>
      <c r="H199" s="146"/>
      <c r="I199" s="9"/>
      <c r="J199" s="9"/>
      <c r="K199" s="133"/>
      <c r="L199" s="145"/>
      <c r="M199" s="146"/>
      <c r="N199" s="9"/>
      <c r="O199" s="9"/>
      <c r="P199" s="133"/>
      <c r="Q199" s="145"/>
      <c r="R199" s="146"/>
      <c r="S199" s="9"/>
      <c r="T199" s="9"/>
      <c r="U199" s="133"/>
      <c r="V199" s="145"/>
      <c r="W199" s="146"/>
      <c r="X199" s="9"/>
      <c r="Y199" s="9"/>
      <c r="Z199" s="133"/>
      <c r="AA199" s="145"/>
      <c r="AB199" s="146"/>
      <c r="AC199" s="9"/>
      <c r="AD199" s="9"/>
      <c r="AE199" s="133"/>
      <c r="AF199" s="151"/>
      <c r="AG199" s="9"/>
      <c r="AH199" s="106"/>
      <c r="AI199" s="106"/>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c r="BE199" s="106"/>
      <c r="BF199" s="106"/>
      <c r="BG199" s="106"/>
      <c r="BH199" s="106"/>
      <c r="BI199" s="106"/>
      <c r="BJ199" s="106"/>
      <c r="BK199" s="106"/>
      <c r="BL199" s="106"/>
      <c r="BM199" s="106"/>
      <c r="BN199" s="106"/>
      <c r="BO199" s="106"/>
      <c r="BP199" s="106"/>
      <c r="BQ199" s="106"/>
      <c r="BR199" s="106"/>
      <c r="BS199" s="106"/>
      <c r="BT199" s="106"/>
      <c r="BU199" s="106"/>
      <c r="BV199" s="106"/>
      <c r="BW199" s="106"/>
      <c r="BX199" s="106"/>
      <c r="BY199" s="106"/>
      <c r="BZ199" s="106"/>
      <c r="CA199" s="106"/>
      <c r="CB199" s="106"/>
      <c r="CC199" s="106"/>
      <c r="CD199" s="106"/>
      <c r="CE199" s="106"/>
      <c r="CF199" s="106"/>
      <c r="CG199" s="106"/>
    </row>
    <row r="200" spans="1:85">
      <c r="A200" s="9"/>
      <c r="B200" s="145"/>
      <c r="C200" s="146"/>
      <c r="D200" s="9"/>
      <c r="E200" s="9"/>
      <c r="F200" s="133"/>
      <c r="G200" s="145"/>
      <c r="H200" s="146"/>
      <c r="I200" s="9"/>
      <c r="J200" s="9"/>
      <c r="K200" s="133"/>
      <c r="L200" s="145"/>
      <c r="M200" s="146"/>
      <c r="N200" s="9"/>
      <c r="O200" s="9"/>
      <c r="P200" s="133"/>
      <c r="Q200" s="145"/>
      <c r="R200" s="146"/>
      <c r="S200" s="9"/>
      <c r="T200" s="9"/>
      <c r="U200" s="133"/>
      <c r="V200" s="145"/>
      <c r="W200" s="146"/>
      <c r="X200" s="9"/>
      <c r="Y200" s="9"/>
      <c r="Z200" s="133"/>
      <c r="AA200" s="145"/>
      <c r="AB200" s="146"/>
      <c r="AC200" s="9"/>
      <c r="AD200" s="9"/>
      <c r="AE200" s="133"/>
      <c r="AF200" s="151"/>
      <c r="AG200" s="9"/>
      <c r="AH200" s="106"/>
      <c r="AI200" s="106"/>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c r="BE200" s="106"/>
      <c r="BF200" s="106"/>
      <c r="BG200" s="106"/>
      <c r="BH200" s="106"/>
      <c r="BI200" s="106"/>
      <c r="BJ200" s="106"/>
      <c r="BK200" s="106"/>
      <c r="BL200" s="106"/>
      <c r="BM200" s="106"/>
      <c r="BN200" s="106"/>
      <c r="BO200" s="106"/>
      <c r="BP200" s="106"/>
      <c r="BQ200" s="106"/>
      <c r="BR200" s="106"/>
      <c r="BS200" s="106"/>
      <c r="BT200" s="106"/>
      <c r="BU200" s="106"/>
      <c r="BV200" s="106"/>
      <c r="BW200" s="106"/>
      <c r="BX200" s="106"/>
      <c r="BY200" s="106"/>
      <c r="BZ200" s="106"/>
      <c r="CA200" s="106"/>
      <c r="CB200" s="106"/>
      <c r="CC200" s="106"/>
      <c r="CD200" s="106"/>
      <c r="CE200" s="106"/>
      <c r="CF200" s="106"/>
      <c r="CG200" s="106"/>
    </row>
    <row r="201" spans="1:85">
      <c r="A201" s="9"/>
      <c r="B201" s="145"/>
      <c r="C201" s="146"/>
      <c r="D201" s="9"/>
      <c r="E201" s="9"/>
      <c r="F201" s="133"/>
      <c r="G201" s="145"/>
      <c r="H201" s="146"/>
      <c r="I201" s="9"/>
      <c r="J201" s="9"/>
      <c r="K201" s="133"/>
      <c r="L201" s="145"/>
      <c r="M201" s="146"/>
      <c r="N201" s="9"/>
      <c r="O201" s="9"/>
      <c r="P201" s="133"/>
      <c r="Q201" s="145"/>
      <c r="R201" s="146"/>
      <c r="S201" s="9"/>
      <c r="T201" s="9"/>
      <c r="U201" s="133"/>
      <c r="V201" s="145"/>
      <c r="W201" s="146"/>
      <c r="X201" s="9"/>
      <c r="Y201" s="9"/>
      <c r="Z201" s="133"/>
      <c r="AA201" s="145"/>
      <c r="AB201" s="146"/>
      <c r="AC201" s="9"/>
      <c r="AD201" s="9"/>
      <c r="AE201" s="133"/>
      <c r="AF201" s="151"/>
      <c r="AG201" s="9"/>
      <c r="AH201" s="106"/>
      <c r="AI201" s="106"/>
      <c r="AJ201" s="106"/>
      <c r="AK201" s="106"/>
      <c r="AL201" s="106"/>
      <c r="AM201" s="106"/>
      <c r="AN201" s="106"/>
      <c r="AO201" s="106"/>
      <c r="AP201" s="106"/>
      <c r="AQ201" s="106"/>
      <c r="AR201" s="106"/>
      <c r="AS201" s="106"/>
      <c r="AT201" s="106"/>
      <c r="AU201" s="106"/>
      <c r="AV201" s="106"/>
      <c r="AW201" s="106"/>
      <c r="AX201" s="106"/>
      <c r="AY201" s="106"/>
      <c r="AZ201" s="106"/>
      <c r="BA201" s="106"/>
      <c r="BB201" s="106"/>
      <c r="BC201" s="106"/>
      <c r="BD201" s="106"/>
      <c r="BE201" s="106"/>
      <c r="BF201" s="106"/>
      <c r="BG201" s="106"/>
      <c r="BH201" s="106"/>
      <c r="BI201" s="106"/>
      <c r="BJ201" s="106"/>
      <c r="BK201" s="106"/>
      <c r="BL201" s="106"/>
      <c r="BM201" s="106"/>
      <c r="BN201" s="106"/>
      <c r="BO201" s="106"/>
      <c r="BP201" s="106"/>
      <c r="BQ201" s="106"/>
      <c r="BR201" s="106"/>
      <c r="BS201" s="106"/>
      <c r="BT201" s="106"/>
      <c r="BU201" s="106"/>
      <c r="BV201" s="106"/>
      <c r="BW201" s="106"/>
      <c r="BX201" s="106"/>
      <c r="BY201" s="106"/>
      <c r="BZ201" s="106"/>
      <c r="CA201" s="106"/>
      <c r="CB201" s="106"/>
      <c r="CC201" s="106"/>
      <c r="CD201" s="106"/>
      <c r="CE201" s="106"/>
      <c r="CF201" s="106"/>
      <c r="CG201" s="106"/>
    </row>
    <row r="202" spans="1:85">
      <c r="A202" s="9"/>
      <c r="B202" s="145"/>
      <c r="C202" s="146"/>
      <c r="D202" s="9"/>
      <c r="E202" s="9"/>
      <c r="F202" s="133"/>
      <c r="G202" s="145"/>
      <c r="H202" s="146"/>
      <c r="I202" s="9"/>
      <c r="J202" s="9"/>
      <c r="K202" s="133"/>
      <c r="L202" s="145"/>
      <c r="M202" s="146"/>
      <c r="N202" s="9"/>
      <c r="O202" s="9"/>
      <c r="P202" s="133"/>
      <c r="Q202" s="145"/>
      <c r="R202" s="146"/>
      <c r="S202" s="9"/>
      <c r="T202" s="9"/>
      <c r="U202" s="133"/>
      <c r="V202" s="145"/>
      <c r="W202" s="146"/>
      <c r="X202" s="9"/>
      <c r="Y202" s="9"/>
      <c r="Z202" s="133"/>
      <c r="AA202" s="145"/>
      <c r="AB202" s="146"/>
      <c r="AC202" s="9"/>
      <c r="AD202" s="9"/>
      <c r="AE202" s="133"/>
      <c r="AF202" s="151"/>
      <c r="AG202" s="9"/>
      <c r="AH202" s="106"/>
      <c r="AI202" s="106"/>
      <c r="AJ202" s="106"/>
      <c r="AK202" s="106"/>
      <c r="AL202" s="106"/>
      <c r="AM202" s="106"/>
      <c r="AN202" s="106"/>
      <c r="AO202" s="106"/>
      <c r="AP202" s="106"/>
      <c r="AQ202" s="106"/>
      <c r="AR202" s="106"/>
      <c r="AS202" s="106"/>
      <c r="AT202" s="106"/>
      <c r="AU202" s="106"/>
      <c r="AV202" s="106"/>
      <c r="AW202" s="106"/>
      <c r="AX202" s="106"/>
      <c r="AY202" s="106"/>
      <c r="AZ202" s="106"/>
      <c r="BA202" s="106"/>
      <c r="BB202" s="106"/>
      <c r="BC202" s="106"/>
      <c r="BD202" s="106"/>
      <c r="BE202" s="106"/>
      <c r="BF202" s="106"/>
      <c r="BG202" s="106"/>
      <c r="BH202" s="106"/>
      <c r="BI202" s="106"/>
      <c r="BJ202" s="106"/>
      <c r="BK202" s="106"/>
      <c r="BL202" s="106"/>
      <c r="BM202" s="106"/>
      <c r="BN202" s="106"/>
      <c r="BO202" s="106"/>
      <c r="BP202" s="106"/>
      <c r="BQ202" s="106"/>
      <c r="BR202" s="106"/>
      <c r="BS202" s="106"/>
      <c r="BT202" s="106"/>
      <c r="BU202" s="106"/>
      <c r="BV202" s="106"/>
      <c r="BW202" s="106"/>
      <c r="BX202" s="106"/>
      <c r="BY202" s="106"/>
      <c r="BZ202" s="106"/>
      <c r="CA202" s="106"/>
      <c r="CB202" s="106"/>
      <c r="CC202" s="106"/>
      <c r="CD202" s="106"/>
      <c r="CE202" s="106"/>
      <c r="CF202" s="106"/>
      <c r="CG202" s="106"/>
    </row>
    <row r="203" spans="1:85">
      <c r="A203" s="9"/>
      <c r="B203" s="145"/>
      <c r="C203" s="146"/>
      <c r="D203" s="9"/>
      <c r="E203" s="9"/>
      <c r="F203" s="133"/>
      <c r="G203" s="145"/>
      <c r="H203" s="146"/>
      <c r="I203" s="9"/>
      <c r="J203" s="9"/>
      <c r="K203" s="133"/>
      <c r="L203" s="145"/>
      <c r="M203" s="146"/>
      <c r="N203" s="9"/>
      <c r="O203" s="9"/>
      <c r="P203" s="133"/>
      <c r="Q203" s="145"/>
      <c r="R203" s="146"/>
      <c r="S203" s="9"/>
      <c r="T203" s="9"/>
      <c r="U203" s="133"/>
      <c r="V203" s="145"/>
      <c r="W203" s="146"/>
      <c r="X203" s="9"/>
      <c r="Y203" s="9"/>
      <c r="Z203" s="133"/>
      <c r="AA203" s="145"/>
      <c r="AB203" s="146"/>
      <c r="AC203" s="9"/>
      <c r="AD203" s="9"/>
      <c r="AE203" s="133"/>
      <c r="AF203" s="151"/>
      <c r="AG203" s="9"/>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6"/>
      <c r="BC203" s="106"/>
      <c r="BD203" s="106"/>
      <c r="BE203" s="106"/>
      <c r="BF203" s="106"/>
      <c r="BG203" s="106"/>
      <c r="BH203" s="106"/>
      <c r="BI203" s="106"/>
      <c r="BJ203" s="106"/>
      <c r="BK203" s="106"/>
      <c r="BL203" s="106"/>
      <c r="BM203" s="106"/>
      <c r="BN203" s="106"/>
      <c r="BO203" s="106"/>
      <c r="BP203" s="106"/>
      <c r="BQ203" s="106"/>
      <c r="BR203" s="106"/>
      <c r="BS203" s="106"/>
      <c r="BT203" s="106"/>
      <c r="BU203" s="106"/>
      <c r="BV203" s="106"/>
      <c r="BW203" s="106"/>
      <c r="BX203" s="106"/>
      <c r="BY203" s="106"/>
      <c r="BZ203" s="106"/>
      <c r="CA203" s="106"/>
      <c r="CB203" s="106"/>
      <c r="CC203" s="106"/>
      <c r="CD203" s="106"/>
      <c r="CE203" s="106"/>
      <c r="CF203" s="106"/>
      <c r="CG203" s="106"/>
    </row>
    <row r="204" spans="1:85">
      <c r="A204" s="9"/>
      <c r="B204" s="145"/>
      <c r="C204" s="146"/>
      <c r="D204" s="9"/>
      <c r="E204" s="9"/>
      <c r="F204" s="133"/>
      <c r="G204" s="145"/>
      <c r="H204" s="146"/>
      <c r="I204" s="9"/>
      <c r="J204" s="9"/>
      <c r="K204" s="133"/>
      <c r="L204" s="145"/>
      <c r="M204" s="146"/>
      <c r="N204" s="9"/>
      <c r="O204" s="9"/>
      <c r="P204" s="133"/>
      <c r="Q204" s="145"/>
      <c r="R204" s="146"/>
      <c r="S204" s="9"/>
      <c r="T204" s="9"/>
      <c r="U204" s="133"/>
      <c r="V204" s="145"/>
      <c r="W204" s="146"/>
      <c r="X204" s="9"/>
      <c r="Y204" s="9"/>
      <c r="Z204" s="133"/>
      <c r="AA204" s="145"/>
      <c r="AB204" s="146"/>
      <c r="AC204" s="9"/>
      <c r="AD204" s="9"/>
      <c r="AE204" s="133"/>
      <c r="AF204" s="151"/>
      <c r="AG204" s="9"/>
      <c r="AH204" s="106"/>
      <c r="AI204" s="106"/>
      <c r="AJ204" s="106"/>
      <c r="AK204" s="106"/>
      <c r="AL204" s="106"/>
      <c r="AM204" s="106"/>
      <c r="AN204" s="106"/>
      <c r="AO204" s="106"/>
      <c r="AP204" s="106"/>
      <c r="AQ204" s="106"/>
      <c r="AR204" s="106"/>
      <c r="AS204" s="106"/>
      <c r="AT204" s="106"/>
      <c r="AU204" s="106"/>
      <c r="AV204" s="106"/>
      <c r="AW204" s="106"/>
      <c r="AX204" s="106"/>
      <c r="AY204" s="106"/>
      <c r="AZ204" s="106"/>
      <c r="BA204" s="106"/>
      <c r="BB204" s="106"/>
      <c r="BC204" s="106"/>
      <c r="BD204" s="106"/>
      <c r="BE204" s="106"/>
      <c r="BF204" s="106"/>
      <c r="BG204" s="106"/>
      <c r="BH204" s="106"/>
      <c r="BI204" s="106"/>
      <c r="BJ204" s="106"/>
      <c r="BK204" s="106"/>
      <c r="BL204" s="106"/>
      <c r="BM204" s="106"/>
      <c r="BN204" s="106"/>
      <c r="BO204" s="106"/>
      <c r="BP204" s="106"/>
      <c r="BQ204" s="106"/>
      <c r="BR204" s="106"/>
      <c r="BS204" s="106"/>
      <c r="BT204" s="106"/>
      <c r="BU204" s="106"/>
      <c r="BV204" s="106"/>
      <c r="BW204" s="106"/>
      <c r="BX204" s="106"/>
      <c r="BY204" s="106"/>
      <c r="BZ204" s="106"/>
      <c r="CA204" s="106"/>
      <c r="CB204" s="106"/>
      <c r="CC204" s="106"/>
      <c r="CD204" s="106"/>
      <c r="CE204" s="106"/>
      <c r="CF204" s="106"/>
      <c r="CG204" s="106"/>
    </row>
    <row r="205" spans="1:85">
      <c r="A205" s="9"/>
      <c r="B205" s="145"/>
      <c r="C205" s="146"/>
      <c r="D205" s="9"/>
      <c r="E205" s="9"/>
      <c r="F205" s="133"/>
      <c r="G205" s="145"/>
      <c r="H205" s="146"/>
      <c r="I205" s="9"/>
      <c r="J205" s="9"/>
      <c r="K205" s="133"/>
      <c r="L205" s="145"/>
      <c r="M205" s="146"/>
      <c r="N205" s="9"/>
      <c r="O205" s="9"/>
      <c r="P205" s="133"/>
      <c r="Q205" s="145"/>
      <c r="R205" s="146"/>
      <c r="S205" s="9"/>
      <c r="T205" s="9"/>
      <c r="U205" s="133"/>
      <c r="V205" s="145"/>
      <c r="W205" s="146"/>
      <c r="X205" s="9"/>
      <c r="Y205" s="9"/>
      <c r="Z205" s="133"/>
      <c r="AA205" s="145"/>
      <c r="AB205" s="146"/>
      <c r="AC205" s="9"/>
      <c r="AD205" s="9"/>
      <c r="AE205" s="133"/>
      <c r="AF205" s="151"/>
      <c r="AG205" s="9"/>
      <c r="AH205" s="106"/>
      <c r="AI205" s="106"/>
      <c r="AJ205" s="106"/>
      <c r="AK205" s="106"/>
      <c r="AL205" s="106"/>
      <c r="AM205" s="106"/>
      <c r="AN205" s="106"/>
      <c r="AO205" s="106"/>
      <c r="AP205" s="106"/>
      <c r="AQ205" s="106"/>
      <c r="AR205" s="106"/>
      <c r="AS205" s="106"/>
      <c r="AT205" s="106"/>
      <c r="AU205" s="106"/>
      <c r="AV205" s="106"/>
      <c r="AW205" s="106"/>
      <c r="AX205" s="106"/>
      <c r="AY205" s="106"/>
      <c r="AZ205" s="106"/>
      <c r="BA205" s="106"/>
      <c r="BB205" s="106"/>
      <c r="BC205" s="106"/>
      <c r="BD205" s="106"/>
      <c r="BE205" s="106"/>
      <c r="BF205" s="106"/>
      <c r="BG205" s="106"/>
      <c r="BH205" s="106"/>
      <c r="BI205" s="106"/>
      <c r="BJ205" s="106"/>
      <c r="BK205" s="106"/>
      <c r="BL205" s="106"/>
      <c r="BM205" s="106"/>
      <c r="BN205" s="106"/>
      <c r="BO205" s="106"/>
      <c r="BP205" s="106"/>
      <c r="BQ205" s="106"/>
      <c r="BR205" s="106"/>
      <c r="BS205" s="106"/>
      <c r="BT205" s="106"/>
      <c r="BU205" s="106"/>
      <c r="BV205" s="106"/>
      <c r="BW205" s="106"/>
      <c r="BX205" s="106"/>
      <c r="BY205" s="106"/>
      <c r="BZ205" s="106"/>
      <c r="CA205" s="106"/>
      <c r="CB205" s="106"/>
      <c r="CC205" s="106"/>
      <c r="CD205" s="106"/>
      <c r="CE205" s="106"/>
      <c r="CF205" s="106"/>
      <c r="CG205" s="106"/>
    </row>
    <row r="206" spans="1:85">
      <c r="A206" s="9"/>
      <c r="B206" s="145"/>
      <c r="C206" s="146"/>
      <c r="D206" s="9"/>
      <c r="E206" s="9"/>
      <c r="F206" s="133"/>
      <c r="G206" s="145"/>
      <c r="H206" s="146"/>
      <c r="I206" s="9"/>
      <c r="J206" s="9"/>
      <c r="K206" s="133"/>
      <c r="L206" s="145"/>
      <c r="M206" s="146"/>
      <c r="N206" s="9"/>
      <c r="O206" s="9"/>
      <c r="P206" s="133"/>
      <c r="Q206" s="145"/>
      <c r="R206" s="146"/>
      <c r="S206" s="9"/>
      <c r="T206" s="9"/>
      <c r="U206" s="133"/>
      <c r="V206" s="145"/>
      <c r="W206" s="146"/>
      <c r="X206" s="9"/>
      <c r="Y206" s="9"/>
      <c r="Z206" s="133"/>
      <c r="AA206" s="145"/>
      <c r="AB206" s="146"/>
      <c r="AC206" s="9"/>
      <c r="AD206" s="9"/>
      <c r="AE206" s="133"/>
      <c r="AF206" s="151"/>
      <c r="AG206" s="9"/>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6"/>
      <c r="BC206" s="106"/>
      <c r="BD206" s="106"/>
      <c r="BE206" s="106"/>
      <c r="BF206" s="106"/>
      <c r="BG206" s="106"/>
      <c r="BH206" s="106"/>
      <c r="BI206" s="106"/>
      <c r="BJ206" s="106"/>
      <c r="BK206" s="106"/>
      <c r="BL206" s="106"/>
      <c r="BM206" s="106"/>
      <c r="BN206" s="106"/>
      <c r="BO206" s="106"/>
      <c r="BP206" s="106"/>
      <c r="BQ206" s="106"/>
      <c r="BR206" s="106"/>
      <c r="BS206" s="106"/>
      <c r="BT206" s="106"/>
      <c r="BU206" s="106"/>
      <c r="BV206" s="106"/>
      <c r="BW206" s="106"/>
      <c r="BX206" s="106"/>
      <c r="BY206" s="106"/>
      <c r="BZ206" s="106"/>
      <c r="CA206" s="106"/>
      <c r="CB206" s="106"/>
      <c r="CC206" s="106"/>
      <c r="CD206" s="106"/>
      <c r="CE206" s="106"/>
      <c r="CF206" s="106"/>
      <c r="CG206" s="106"/>
    </row>
    <row r="207" spans="1:85">
      <c r="A207" s="9"/>
      <c r="B207" s="145"/>
      <c r="C207" s="146"/>
      <c r="D207" s="9"/>
      <c r="E207" s="9"/>
      <c r="F207" s="133"/>
      <c r="G207" s="145"/>
      <c r="H207" s="146"/>
      <c r="I207" s="9"/>
      <c r="J207" s="9"/>
      <c r="K207" s="133"/>
      <c r="L207" s="145"/>
      <c r="M207" s="146"/>
      <c r="N207" s="9"/>
      <c r="O207" s="9"/>
      <c r="P207" s="133"/>
      <c r="Q207" s="145"/>
      <c r="R207" s="146"/>
      <c r="S207" s="9"/>
      <c r="T207" s="9"/>
      <c r="U207" s="133"/>
      <c r="V207" s="145"/>
      <c r="W207" s="146"/>
      <c r="X207" s="9"/>
      <c r="Y207" s="9"/>
      <c r="Z207" s="133"/>
      <c r="AA207" s="145"/>
      <c r="AB207" s="146"/>
      <c r="AC207" s="9"/>
      <c r="AD207" s="9"/>
      <c r="AE207" s="133"/>
      <c r="AF207" s="151"/>
      <c r="AG207" s="9"/>
      <c r="AH207" s="106"/>
      <c r="AI207" s="106"/>
      <c r="AJ207" s="106"/>
      <c r="AK207" s="106"/>
      <c r="AL207" s="106"/>
      <c r="AM207" s="106"/>
      <c r="AN207" s="106"/>
      <c r="AO207" s="106"/>
      <c r="AP207" s="106"/>
      <c r="AQ207" s="106"/>
      <c r="AR207" s="106"/>
      <c r="AS207" s="106"/>
      <c r="AT207" s="106"/>
      <c r="AU207" s="106"/>
      <c r="AV207" s="106"/>
      <c r="AW207" s="106"/>
      <c r="AX207" s="106"/>
      <c r="AY207" s="106"/>
      <c r="AZ207" s="106"/>
      <c r="BA207" s="106"/>
      <c r="BB207" s="106"/>
      <c r="BC207" s="106"/>
      <c r="BD207" s="106"/>
      <c r="BE207" s="106"/>
      <c r="BF207" s="106"/>
      <c r="BG207" s="106"/>
      <c r="BH207" s="106"/>
      <c r="BI207" s="106"/>
      <c r="BJ207" s="106"/>
      <c r="BK207" s="106"/>
      <c r="BL207" s="106"/>
      <c r="BM207" s="106"/>
      <c r="BN207" s="106"/>
      <c r="BO207" s="106"/>
      <c r="BP207" s="106"/>
      <c r="BQ207" s="106"/>
      <c r="BR207" s="106"/>
      <c r="BS207" s="106"/>
      <c r="BT207" s="106"/>
      <c r="BU207" s="106"/>
      <c r="BV207" s="106"/>
      <c r="BW207" s="106"/>
      <c r="BX207" s="106"/>
      <c r="BY207" s="106"/>
      <c r="BZ207" s="106"/>
      <c r="CA207" s="106"/>
      <c r="CB207" s="106"/>
      <c r="CC207" s="106"/>
      <c r="CD207" s="106"/>
      <c r="CE207" s="106"/>
      <c r="CF207" s="106"/>
      <c r="CG207" s="106"/>
    </row>
    <row r="208" spans="1:85">
      <c r="A208" s="9"/>
      <c r="B208" s="145"/>
      <c r="C208" s="146"/>
      <c r="D208" s="9"/>
      <c r="E208" s="9"/>
      <c r="F208" s="133"/>
      <c r="G208" s="145"/>
      <c r="H208" s="146"/>
      <c r="I208" s="9"/>
      <c r="J208" s="9"/>
      <c r="K208" s="133"/>
      <c r="L208" s="145"/>
      <c r="M208" s="146"/>
      <c r="N208" s="9"/>
      <c r="O208" s="9"/>
      <c r="P208" s="133"/>
      <c r="Q208" s="145"/>
      <c r="R208" s="146"/>
      <c r="S208" s="9"/>
      <c r="T208" s="9"/>
      <c r="U208" s="133"/>
      <c r="V208" s="145"/>
      <c r="W208" s="146"/>
      <c r="X208" s="9"/>
      <c r="Y208" s="9"/>
      <c r="Z208" s="133"/>
      <c r="AA208" s="145"/>
      <c r="AB208" s="146"/>
      <c r="AC208" s="9"/>
      <c r="AD208" s="9"/>
      <c r="AE208" s="133"/>
      <c r="AF208" s="151"/>
      <c r="AG208" s="9"/>
      <c r="AH208" s="106"/>
      <c r="AI208" s="106"/>
      <c r="AJ208" s="106"/>
      <c r="AK208" s="106"/>
      <c r="AL208" s="106"/>
      <c r="AM208" s="106"/>
      <c r="AN208" s="106"/>
      <c r="AO208" s="106"/>
      <c r="AP208" s="106"/>
      <c r="AQ208" s="106"/>
      <c r="AR208" s="106"/>
      <c r="AS208" s="106"/>
      <c r="AT208" s="106"/>
      <c r="AU208" s="106"/>
      <c r="AV208" s="106"/>
      <c r="AW208" s="106"/>
      <c r="AX208" s="106"/>
      <c r="AY208" s="106"/>
      <c r="AZ208" s="106"/>
      <c r="BA208" s="106"/>
      <c r="BB208" s="106"/>
      <c r="BC208" s="106"/>
      <c r="BD208" s="106"/>
      <c r="BE208" s="106"/>
      <c r="BF208" s="106"/>
      <c r="BG208" s="106"/>
      <c r="BH208" s="106"/>
      <c r="BI208" s="106"/>
      <c r="BJ208" s="106"/>
      <c r="BK208" s="106"/>
      <c r="BL208" s="106"/>
      <c r="BM208" s="106"/>
      <c r="BN208" s="106"/>
      <c r="BO208" s="106"/>
      <c r="BP208" s="106"/>
      <c r="BQ208" s="106"/>
      <c r="BR208" s="106"/>
      <c r="BS208" s="106"/>
      <c r="BT208" s="106"/>
      <c r="BU208" s="106"/>
      <c r="BV208" s="106"/>
      <c r="BW208" s="106"/>
      <c r="BX208" s="106"/>
      <c r="BY208" s="106"/>
      <c r="BZ208" s="106"/>
      <c r="CA208" s="106"/>
      <c r="CB208" s="106"/>
      <c r="CC208" s="106"/>
      <c r="CD208" s="106"/>
      <c r="CE208" s="106"/>
      <c r="CF208" s="106"/>
      <c r="CG208" s="106"/>
    </row>
    <row r="209" spans="1:85">
      <c r="A209" s="9"/>
      <c r="B209" s="145"/>
      <c r="C209" s="146"/>
      <c r="D209" s="9"/>
      <c r="E209" s="9"/>
      <c r="F209" s="133"/>
      <c r="G209" s="145"/>
      <c r="H209" s="146"/>
      <c r="I209" s="9"/>
      <c r="J209" s="9"/>
      <c r="K209" s="133"/>
      <c r="L209" s="145"/>
      <c r="M209" s="146"/>
      <c r="N209" s="9"/>
      <c r="O209" s="9"/>
      <c r="P209" s="133"/>
      <c r="Q209" s="145"/>
      <c r="R209" s="146"/>
      <c r="S209" s="9"/>
      <c r="T209" s="9"/>
      <c r="U209" s="133"/>
      <c r="V209" s="145"/>
      <c r="W209" s="146"/>
      <c r="X209" s="9"/>
      <c r="Y209" s="9"/>
      <c r="Z209" s="133"/>
      <c r="AA209" s="145"/>
      <c r="AB209" s="146"/>
      <c r="AC209" s="9"/>
      <c r="AD209" s="9"/>
      <c r="AE209" s="133"/>
      <c r="AF209" s="151"/>
      <c r="AG209" s="9"/>
      <c r="AH209" s="106"/>
      <c r="AI209" s="106"/>
      <c r="AJ209" s="106"/>
      <c r="AK209" s="106"/>
      <c r="AL209" s="106"/>
      <c r="AM209" s="106"/>
      <c r="AN209" s="106"/>
      <c r="AO209" s="106"/>
      <c r="AP209" s="106"/>
      <c r="AQ209" s="106"/>
      <c r="AR209" s="106"/>
      <c r="AS209" s="106"/>
      <c r="AT209" s="106"/>
      <c r="AU209" s="106"/>
      <c r="AV209" s="106"/>
      <c r="AW209" s="106"/>
      <c r="AX209" s="106"/>
      <c r="AY209" s="106"/>
      <c r="AZ209" s="106"/>
      <c r="BA209" s="106"/>
      <c r="BB209" s="106"/>
      <c r="BC209" s="106"/>
      <c r="BD209" s="106"/>
      <c r="BE209" s="106"/>
      <c r="BF209" s="106"/>
      <c r="BG209" s="106"/>
      <c r="BH209" s="106"/>
      <c r="BI209" s="106"/>
      <c r="BJ209" s="106"/>
      <c r="BK209" s="106"/>
      <c r="BL209" s="106"/>
      <c r="BM209" s="106"/>
      <c r="BN209" s="106"/>
      <c r="BO209" s="106"/>
      <c r="BP209" s="106"/>
      <c r="BQ209" s="106"/>
      <c r="BR209" s="106"/>
      <c r="BS209" s="106"/>
      <c r="BT209" s="106"/>
      <c r="BU209" s="106"/>
      <c r="BV209" s="106"/>
      <c r="BW209" s="106"/>
      <c r="BX209" s="106"/>
      <c r="BY209" s="106"/>
      <c r="BZ209" s="106"/>
      <c r="CA209" s="106"/>
      <c r="CB209" s="106"/>
      <c r="CC209" s="106"/>
      <c r="CD209" s="106"/>
      <c r="CE209" s="106"/>
      <c r="CF209" s="106"/>
      <c r="CG209" s="106"/>
    </row>
    <row r="210" spans="1:85">
      <c r="A210" s="9"/>
      <c r="B210" s="145"/>
      <c r="C210" s="146"/>
      <c r="D210" s="9"/>
      <c r="E210" s="9"/>
      <c r="F210" s="133"/>
      <c r="G210" s="145"/>
      <c r="H210" s="146"/>
      <c r="I210" s="9"/>
      <c r="J210" s="9"/>
      <c r="K210" s="133"/>
      <c r="L210" s="145"/>
      <c r="M210" s="146"/>
      <c r="N210" s="9"/>
      <c r="O210" s="9"/>
      <c r="P210" s="133"/>
      <c r="Q210" s="145"/>
      <c r="R210" s="146"/>
      <c r="S210" s="9"/>
      <c r="T210" s="9"/>
      <c r="U210" s="133"/>
      <c r="V210" s="145"/>
      <c r="W210" s="146"/>
      <c r="X210" s="9"/>
      <c r="Y210" s="9"/>
      <c r="Z210" s="133"/>
      <c r="AA210" s="145"/>
      <c r="AB210" s="146"/>
      <c r="AC210" s="9"/>
      <c r="AD210" s="9"/>
      <c r="AE210" s="133"/>
      <c r="AF210" s="151"/>
      <c r="AG210" s="9"/>
      <c r="AH210" s="106"/>
      <c r="AI210" s="106"/>
      <c r="AJ210" s="106"/>
      <c r="AK210" s="106"/>
      <c r="AL210" s="106"/>
      <c r="AM210" s="106"/>
      <c r="AN210" s="106"/>
      <c r="AO210" s="106"/>
      <c r="AP210" s="106"/>
      <c r="AQ210" s="106"/>
      <c r="AR210" s="106"/>
      <c r="AS210" s="106"/>
      <c r="AT210" s="106"/>
      <c r="AU210" s="106"/>
      <c r="AV210" s="106"/>
      <c r="AW210" s="106"/>
      <c r="AX210" s="106"/>
      <c r="AY210" s="106"/>
      <c r="AZ210" s="106"/>
      <c r="BA210" s="106"/>
      <c r="BB210" s="106"/>
      <c r="BC210" s="106"/>
      <c r="BD210" s="106"/>
      <c r="BE210" s="106"/>
      <c r="BF210" s="106"/>
      <c r="BG210" s="106"/>
      <c r="BH210" s="106"/>
      <c r="BI210" s="106"/>
      <c r="BJ210" s="106"/>
      <c r="BK210" s="106"/>
      <c r="BL210" s="106"/>
      <c r="BM210" s="106"/>
      <c r="BN210" s="106"/>
      <c r="BO210" s="106"/>
      <c r="BP210" s="106"/>
      <c r="BQ210" s="106"/>
      <c r="BR210" s="106"/>
      <c r="BS210" s="106"/>
      <c r="BT210" s="106"/>
      <c r="BU210" s="106"/>
      <c r="BV210" s="106"/>
      <c r="BW210" s="106"/>
      <c r="BX210" s="106"/>
      <c r="BY210" s="106"/>
      <c r="BZ210" s="106"/>
      <c r="CA210" s="106"/>
      <c r="CB210" s="106"/>
      <c r="CC210" s="106"/>
      <c r="CD210" s="106"/>
      <c r="CE210" s="106"/>
      <c r="CF210" s="106"/>
      <c r="CG210" s="106"/>
    </row>
    <row r="211" spans="1:85">
      <c r="A211" s="9"/>
      <c r="B211" s="145"/>
      <c r="C211" s="146"/>
      <c r="D211" s="9"/>
      <c r="E211" s="9"/>
      <c r="F211" s="133"/>
      <c r="G211" s="145"/>
      <c r="H211" s="146"/>
      <c r="I211" s="9"/>
      <c r="J211" s="9"/>
      <c r="K211" s="133"/>
      <c r="L211" s="145"/>
      <c r="M211" s="146"/>
      <c r="N211" s="9"/>
      <c r="O211" s="9"/>
      <c r="P211" s="133"/>
      <c r="Q211" s="145"/>
      <c r="R211" s="146"/>
      <c r="S211" s="9"/>
      <c r="T211" s="9"/>
      <c r="U211" s="133"/>
      <c r="V211" s="145"/>
      <c r="W211" s="146"/>
      <c r="X211" s="9"/>
      <c r="Y211" s="9"/>
      <c r="Z211" s="133"/>
      <c r="AA211" s="145"/>
      <c r="AB211" s="146"/>
      <c r="AC211" s="9"/>
      <c r="AD211" s="9"/>
      <c r="AE211" s="133"/>
      <c r="AF211" s="151"/>
      <c r="AG211" s="9"/>
      <c r="AH211" s="106"/>
      <c r="AI211" s="106"/>
      <c r="AJ211" s="106"/>
      <c r="AK211" s="106"/>
      <c r="AL211" s="106"/>
      <c r="AM211" s="106"/>
      <c r="AN211" s="106"/>
      <c r="AO211" s="106"/>
      <c r="AP211" s="106"/>
      <c r="AQ211" s="106"/>
      <c r="AR211" s="106"/>
      <c r="AS211" s="106"/>
      <c r="AT211" s="106"/>
      <c r="AU211" s="106"/>
      <c r="AV211" s="106"/>
      <c r="AW211" s="106"/>
      <c r="AX211" s="106"/>
      <c r="AY211" s="106"/>
      <c r="AZ211" s="106"/>
      <c r="BA211" s="106"/>
      <c r="BB211" s="106"/>
      <c r="BC211" s="106"/>
      <c r="BD211" s="106"/>
      <c r="BE211" s="106"/>
      <c r="BF211" s="106"/>
      <c r="BG211" s="106"/>
      <c r="BH211" s="106"/>
      <c r="BI211" s="106"/>
      <c r="BJ211" s="106"/>
      <c r="BK211" s="106"/>
      <c r="BL211" s="106"/>
      <c r="BM211" s="106"/>
      <c r="BN211" s="106"/>
      <c r="BO211" s="106"/>
      <c r="BP211" s="106"/>
      <c r="BQ211" s="106"/>
      <c r="BR211" s="106"/>
      <c r="BS211" s="106"/>
      <c r="BT211" s="106"/>
      <c r="BU211" s="106"/>
      <c r="BV211" s="106"/>
      <c r="BW211" s="106"/>
      <c r="BX211" s="106"/>
      <c r="BY211" s="106"/>
      <c r="BZ211" s="106"/>
      <c r="CA211" s="106"/>
      <c r="CB211" s="106"/>
      <c r="CC211" s="106"/>
      <c r="CD211" s="106"/>
      <c r="CE211" s="106"/>
      <c r="CF211" s="106"/>
      <c r="CG211" s="106"/>
    </row>
    <row r="212" spans="1:85">
      <c r="A212" s="9"/>
      <c r="B212" s="145"/>
      <c r="C212" s="146"/>
      <c r="D212" s="9"/>
      <c r="E212" s="9"/>
      <c r="F212" s="133"/>
      <c r="G212" s="145"/>
      <c r="H212" s="146"/>
      <c r="I212" s="9"/>
      <c r="J212" s="9"/>
      <c r="K212" s="133"/>
      <c r="L212" s="145"/>
      <c r="M212" s="146"/>
      <c r="N212" s="9"/>
      <c r="O212" s="9"/>
      <c r="P212" s="133"/>
      <c r="Q212" s="145"/>
      <c r="R212" s="146"/>
      <c r="S212" s="9"/>
      <c r="T212" s="9"/>
      <c r="U212" s="133"/>
      <c r="V212" s="145"/>
      <c r="W212" s="146"/>
      <c r="X212" s="9"/>
      <c r="Y212" s="9"/>
      <c r="Z212" s="133"/>
      <c r="AA212" s="145"/>
      <c r="AB212" s="146"/>
      <c r="AC212" s="9"/>
      <c r="AD212" s="9"/>
      <c r="AE212" s="133"/>
      <c r="AF212" s="151"/>
      <c r="AG212" s="9"/>
      <c r="AH212" s="106"/>
      <c r="AI212" s="106"/>
      <c r="AJ212" s="106"/>
      <c r="AK212" s="106"/>
      <c r="AL212" s="106"/>
      <c r="AM212" s="106"/>
      <c r="AN212" s="106"/>
      <c r="AO212" s="106"/>
      <c r="AP212" s="106"/>
      <c r="AQ212" s="106"/>
      <c r="AR212" s="106"/>
      <c r="AS212" s="106"/>
      <c r="AT212" s="106"/>
      <c r="AU212" s="106"/>
      <c r="AV212" s="106"/>
      <c r="AW212" s="106"/>
      <c r="AX212" s="106"/>
      <c r="AY212" s="106"/>
      <c r="AZ212" s="106"/>
      <c r="BA212" s="106"/>
      <c r="BB212" s="106"/>
      <c r="BC212" s="106"/>
      <c r="BD212" s="106"/>
      <c r="BE212" s="106"/>
      <c r="BF212" s="106"/>
      <c r="BG212" s="106"/>
      <c r="BH212" s="106"/>
      <c r="BI212" s="106"/>
      <c r="BJ212" s="106"/>
      <c r="BK212" s="106"/>
      <c r="BL212" s="106"/>
      <c r="BM212" s="106"/>
      <c r="BN212" s="106"/>
      <c r="BO212" s="106"/>
      <c r="BP212" s="106"/>
      <c r="BQ212" s="106"/>
      <c r="BR212" s="106"/>
      <c r="BS212" s="106"/>
      <c r="BT212" s="106"/>
      <c r="BU212" s="106"/>
      <c r="BV212" s="106"/>
      <c r="BW212" s="106"/>
      <c r="BX212" s="106"/>
      <c r="BY212" s="106"/>
      <c r="BZ212" s="106"/>
      <c r="CA212" s="106"/>
      <c r="CB212" s="106"/>
      <c r="CC212" s="106"/>
      <c r="CD212" s="106"/>
      <c r="CE212" s="106"/>
      <c r="CF212" s="106"/>
      <c r="CG212" s="106"/>
    </row>
    <row r="213" spans="1:85">
      <c r="A213" s="9"/>
      <c r="B213" s="145"/>
      <c r="C213" s="146"/>
      <c r="D213" s="9"/>
      <c r="E213" s="9"/>
      <c r="F213" s="133"/>
      <c r="G213" s="145"/>
      <c r="H213" s="146"/>
      <c r="I213" s="9"/>
      <c r="J213" s="9"/>
      <c r="K213" s="133"/>
      <c r="L213" s="145"/>
      <c r="M213" s="146"/>
      <c r="N213" s="9"/>
      <c r="O213" s="9"/>
      <c r="P213" s="133"/>
      <c r="Q213" s="145"/>
      <c r="R213" s="146"/>
      <c r="S213" s="9"/>
      <c r="T213" s="9"/>
      <c r="U213" s="133"/>
      <c r="V213" s="145"/>
      <c r="W213" s="146"/>
      <c r="X213" s="9"/>
      <c r="Y213" s="9"/>
      <c r="Z213" s="133"/>
      <c r="AA213" s="145"/>
      <c r="AB213" s="146"/>
      <c r="AC213" s="9"/>
      <c r="AD213" s="9"/>
      <c r="AE213" s="133"/>
      <c r="AF213" s="151"/>
      <c r="AG213" s="9"/>
      <c r="AH213" s="106"/>
      <c r="AI213" s="106"/>
      <c r="AJ213" s="106"/>
      <c r="AK213" s="106"/>
      <c r="AL213" s="106"/>
      <c r="AM213" s="106"/>
      <c r="AN213" s="106"/>
      <c r="AO213" s="106"/>
      <c r="AP213" s="106"/>
      <c r="AQ213" s="106"/>
      <c r="AR213" s="106"/>
      <c r="AS213" s="106"/>
      <c r="AT213" s="106"/>
      <c r="AU213" s="106"/>
      <c r="AV213" s="106"/>
      <c r="AW213" s="106"/>
      <c r="AX213" s="106"/>
      <c r="AY213" s="106"/>
      <c r="AZ213" s="106"/>
      <c r="BA213" s="106"/>
      <c r="BB213" s="106"/>
      <c r="BC213" s="106"/>
      <c r="BD213" s="106"/>
      <c r="BE213" s="106"/>
      <c r="BF213" s="106"/>
      <c r="BG213" s="106"/>
      <c r="BH213" s="106"/>
      <c r="BI213" s="106"/>
      <c r="BJ213" s="106"/>
      <c r="BK213" s="106"/>
      <c r="BL213" s="106"/>
      <c r="BM213" s="106"/>
      <c r="BN213" s="106"/>
      <c r="BO213" s="106"/>
      <c r="BP213" s="106"/>
      <c r="BQ213" s="106"/>
      <c r="BR213" s="106"/>
      <c r="BS213" s="106"/>
      <c r="BT213" s="106"/>
      <c r="BU213" s="106"/>
      <c r="BV213" s="106"/>
      <c r="BW213" s="106"/>
      <c r="BX213" s="106"/>
      <c r="BY213" s="106"/>
      <c r="BZ213" s="106"/>
      <c r="CA213" s="106"/>
      <c r="CB213" s="106"/>
      <c r="CC213" s="106"/>
      <c r="CD213" s="106"/>
      <c r="CE213" s="106"/>
      <c r="CF213" s="106"/>
      <c r="CG213" s="106"/>
    </row>
    <row r="214" spans="1:85">
      <c r="A214" s="9"/>
      <c r="B214" s="145"/>
      <c r="C214" s="146"/>
      <c r="D214" s="9"/>
      <c r="E214" s="9"/>
      <c r="F214" s="133"/>
      <c r="G214" s="145"/>
      <c r="H214" s="146"/>
      <c r="I214" s="9"/>
      <c r="J214" s="9"/>
      <c r="K214" s="133"/>
      <c r="L214" s="145"/>
      <c r="M214" s="146"/>
      <c r="N214" s="9"/>
      <c r="O214" s="9"/>
      <c r="P214" s="133"/>
      <c r="Q214" s="145"/>
      <c r="R214" s="146"/>
      <c r="S214" s="9"/>
      <c r="T214" s="9"/>
      <c r="U214" s="133"/>
      <c r="V214" s="145"/>
      <c r="W214" s="146"/>
      <c r="X214" s="9"/>
      <c r="Y214" s="9"/>
      <c r="Z214" s="133"/>
      <c r="AA214" s="145"/>
      <c r="AB214" s="146"/>
      <c r="AC214" s="9"/>
      <c r="AD214" s="9"/>
      <c r="AE214" s="133"/>
      <c r="AF214" s="151"/>
      <c r="AG214" s="9"/>
      <c r="AH214" s="106"/>
      <c r="AI214" s="106"/>
      <c r="AJ214" s="106"/>
      <c r="AK214" s="106"/>
      <c r="AL214" s="106"/>
      <c r="AM214" s="106"/>
      <c r="AN214" s="106"/>
      <c r="AO214" s="106"/>
      <c r="AP214" s="106"/>
      <c r="AQ214" s="106"/>
      <c r="AR214" s="106"/>
      <c r="AS214" s="106"/>
      <c r="AT214" s="106"/>
      <c r="AU214" s="106"/>
      <c r="AV214" s="106"/>
      <c r="AW214" s="106"/>
      <c r="AX214" s="106"/>
      <c r="AY214" s="106"/>
      <c r="AZ214" s="106"/>
      <c r="BA214" s="106"/>
      <c r="BB214" s="106"/>
      <c r="BC214" s="106"/>
      <c r="BD214" s="106"/>
      <c r="BE214" s="106"/>
      <c r="BF214" s="106"/>
      <c r="BG214" s="106"/>
      <c r="BH214" s="106"/>
      <c r="BI214" s="106"/>
      <c r="BJ214" s="106"/>
      <c r="BK214" s="106"/>
      <c r="BL214" s="106"/>
      <c r="BM214" s="106"/>
      <c r="BN214" s="106"/>
      <c r="BO214" s="106"/>
      <c r="BP214" s="106"/>
      <c r="BQ214" s="106"/>
      <c r="BR214" s="106"/>
      <c r="BS214" s="106"/>
      <c r="BT214" s="106"/>
      <c r="BU214" s="106"/>
      <c r="BV214" s="106"/>
      <c r="BW214" s="106"/>
      <c r="BX214" s="106"/>
      <c r="BY214" s="106"/>
      <c r="BZ214" s="106"/>
      <c r="CA214" s="106"/>
      <c r="CB214" s="106"/>
      <c r="CC214" s="106"/>
      <c r="CD214" s="106"/>
      <c r="CE214" s="106"/>
      <c r="CF214" s="106"/>
      <c r="CG214" s="106"/>
    </row>
    <row r="215" spans="1:85">
      <c r="A215" s="9"/>
      <c r="B215" s="145"/>
      <c r="C215" s="146"/>
      <c r="D215" s="9"/>
      <c r="E215" s="9"/>
      <c r="F215" s="133"/>
      <c r="G215" s="145"/>
      <c r="H215" s="146"/>
      <c r="I215" s="9"/>
      <c r="J215" s="9"/>
      <c r="K215" s="133"/>
      <c r="L215" s="145"/>
      <c r="M215" s="146"/>
      <c r="N215" s="9"/>
      <c r="O215" s="9"/>
      <c r="P215" s="133"/>
      <c r="Q215" s="145"/>
      <c r="R215" s="146"/>
      <c r="S215" s="9"/>
      <c r="T215" s="9"/>
      <c r="U215" s="133"/>
      <c r="V215" s="145"/>
      <c r="W215" s="146"/>
      <c r="X215" s="9"/>
      <c r="Y215" s="9"/>
      <c r="Z215" s="133"/>
      <c r="AA215" s="145"/>
      <c r="AB215" s="146"/>
      <c r="AC215" s="9"/>
      <c r="AD215" s="9"/>
      <c r="AE215" s="133"/>
      <c r="AF215" s="151"/>
      <c r="AG215" s="9"/>
      <c r="AH215" s="106"/>
      <c r="AI215" s="106"/>
      <c r="AJ215" s="106"/>
      <c r="AK215" s="106"/>
      <c r="AL215" s="106"/>
      <c r="AM215" s="106"/>
      <c r="AN215" s="106"/>
      <c r="AO215" s="106"/>
      <c r="AP215" s="106"/>
      <c r="AQ215" s="106"/>
      <c r="AR215" s="106"/>
      <c r="AS215" s="106"/>
      <c r="AT215" s="106"/>
      <c r="AU215" s="106"/>
      <c r="AV215" s="106"/>
      <c r="AW215" s="106"/>
      <c r="AX215" s="106"/>
      <c r="AY215" s="106"/>
      <c r="AZ215" s="106"/>
      <c r="BA215" s="106"/>
      <c r="BB215" s="106"/>
      <c r="BC215" s="106"/>
      <c r="BD215" s="106"/>
      <c r="BE215" s="106"/>
      <c r="BF215" s="106"/>
      <c r="BG215" s="106"/>
      <c r="BH215" s="106"/>
      <c r="BI215" s="106"/>
      <c r="BJ215" s="106"/>
      <c r="BK215" s="106"/>
      <c r="BL215" s="106"/>
      <c r="BM215" s="106"/>
      <c r="BN215" s="106"/>
      <c r="BO215" s="106"/>
      <c r="BP215" s="106"/>
      <c r="BQ215" s="106"/>
      <c r="BR215" s="106"/>
      <c r="BS215" s="106"/>
      <c r="BT215" s="106"/>
      <c r="BU215" s="106"/>
      <c r="BV215" s="106"/>
      <c r="BW215" s="106"/>
      <c r="BX215" s="106"/>
      <c r="BY215" s="106"/>
      <c r="BZ215" s="106"/>
      <c r="CA215" s="106"/>
      <c r="CB215" s="106"/>
      <c r="CC215" s="106"/>
      <c r="CD215" s="106"/>
      <c r="CE215" s="106"/>
      <c r="CF215" s="106"/>
      <c r="CG215" s="106"/>
    </row>
    <row r="216" spans="1:85">
      <c r="A216" s="9"/>
      <c r="B216" s="145"/>
      <c r="C216" s="146"/>
      <c r="D216" s="9"/>
      <c r="E216" s="9"/>
      <c r="F216" s="133"/>
      <c r="G216" s="145"/>
      <c r="H216" s="146"/>
      <c r="I216" s="9"/>
      <c r="J216" s="9"/>
      <c r="K216" s="133"/>
      <c r="L216" s="145"/>
      <c r="M216" s="146"/>
      <c r="N216" s="9"/>
      <c r="O216" s="9"/>
      <c r="P216" s="133"/>
      <c r="Q216" s="145"/>
      <c r="R216" s="146"/>
      <c r="S216" s="9"/>
      <c r="T216" s="9"/>
      <c r="U216" s="133"/>
      <c r="V216" s="145"/>
      <c r="W216" s="146"/>
      <c r="X216" s="9"/>
      <c r="Y216" s="9"/>
      <c r="Z216" s="133"/>
      <c r="AA216" s="145"/>
      <c r="AB216" s="146"/>
      <c r="AC216" s="9"/>
      <c r="AD216" s="9"/>
      <c r="AE216" s="133"/>
      <c r="AF216" s="151"/>
      <c r="AG216" s="9"/>
      <c r="AH216" s="106"/>
      <c r="AI216" s="106"/>
      <c r="AJ216" s="106"/>
      <c r="AK216" s="106"/>
      <c r="AL216" s="106"/>
      <c r="AM216" s="106"/>
      <c r="AN216" s="106"/>
      <c r="AO216" s="106"/>
      <c r="AP216" s="106"/>
      <c r="AQ216" s="106"/>
      <c r="AR216" s="106"/>
      <c r="AS216" s="106"/>
      <c r="AT216" s="106"/>
      <c r="AU216" s="106"/>
      <c r="AV216" s="106"/>
      <c r="AW216" s="106"/>
      <c r="AX216" s="106"/>
      <c r="AY216" s="106"/>
      <c r="AZ216" s="106"/>
      <c r="BA216" s="106"/>
      <c r="BB216" s="106"/>
      <c r="BC216" s="106"/>
      <c r="BD216" s="106"/>
      <c r="BE216" s="106"/>
      <c r="BF216" s="106"/>
      <c r="BG216" s="106"/>
      <c r="BH216" s="106"/>
      <c r="BI216" s="106"/>
      <c r="BJ216" s="106"/>
      <c r="BK216" s="106"/>
      <c r="BL216" s="106"/>
      <c r="BM216" s="106"/>
      <c r="BN216" s="106"/>
      <c r="BO216" s="106"/>
      <c r="BP216" s="106"/>
      <c r="BQ216" s="106"/>
      <c r="BR216" s="106"/>
      <c r="BS216" s="106"/>
      <c r="BT216" s="106"/>
      <c r="BU216" s="106"/>
      <c r="BV216" s="106"/>
      <c r="BW216" s="106"/>
      <c r="BX216" s="106"/>
      <c r="BY216" s="106"/>
      <c r="BZ216" s="106"/>
      <c r="CA216" s="106"/>
      <c r="CB216" s="106"/>
      <c r="CC216" s="106"/>
      <c r="CD216" s="106"/>
      <c r="CE216" s="106"/>
      <c r="CF216" s="106"/>
      <c r="CG216" s="106"/>
    </row>
    <row r="217" spans="1:85">
      <c r="A217" s="9"/>
      <c r="B217" s="145"/>
      <c r="C217" s="146"/>
      <c r="D217" s="9"/>
      <c r="E217" s="9"/>
      <c r="F217" s="133"/>
      <c r="G217" s="145"/>
      <c r="H217" s="146"/>
      <c r="I217" s="9"/>
      <c r="J217" s="9"/>
      <c r="K217" s="133"/>
      <c r="L217" s="145"/>
      <c r="M217" s="146"/>
      <c r="N217" s="9"/>
      <c r="O217" s="9"/>
      <c r="P217" s="133"/>
      <c r="Q217" s="145"/>
      <c r="R217" s="146"/>
      <c r="S217" s="9"/>
      <c r="T217" s="9"/>
      <c r="U217" s="133"/>
      <c r="V217" s="145"/>
      <c r="W217" s="146"/>
      <c r="X217" s="9"/>
      <c r="Y217" s="9"/>
      <c r="Z217" s="133"/>
      <c r="AA217" s="145"/>
      <c r="AB217" s="146"/>
      <c r="AC217" s="9"/>
      <c r="AD217" s="9"/>
      <c r="AE217" s="133"/>
      <c r="AF217" s="151"/>
      <c r="AG217" s="9"/>
      <c r="AH217" s="106"/>
      <c r="AI217" s="106"/>
      <c r="AJ217" s="106"/>
      <c r="AK217" s="106"/>
      <c r="AL217" s="106"/>
      <c r="AM217" s="106"/>
      <c r="AN217" s="106"/>
      <c r="AO217" s="106"/>
      <c r="AP217" s="106"/>
      <c r="AQ217" s="106"/>
      <c r="AR217" s="106"/>
      <c r="AS217" s="106"/>
      <c r="AT217" s="106"/>
      <c r="AU217" s="106"/>
      <c r="AV217" s="106"/>
      <c r="AW217" s="106"/>
      <c r="AX217" s="106"/>
      <c r="AY217" s="106"/>
      <c r="AZ217" s="106"/>
      <c r="BA217" s="106"/>
      <c r="BB217" s="106"/>
      <c r="BC217" s="106"/>
      <c r="BD217" s="106"/>
      <c r="BE217" s="106"/>
      <c r="BF217" s="106"/>
      <c r="BG217" s="106"/>
      <c r="BH217" s="106"/>
      <c r="BI217" s="106"/>
      <c r="BJ217" s="106"/>
      <c r="BK217" s="106"/>
      <c r="BL217" s="106"/>
      <c r="BM217" s="106"/>
      <c r="BN217" s="106"/>
      <c r="BO217" s="106"/>
      <c r="BP217" s="106"/>
      <c r="BQ217" s="106"/>
      <c r="BR217" s="106"/>
      <c r="BS217" s="106"/>
      <c r="BT217" s="106"/>
      <c r="BU217" s="106"/>
      <c r="BV217" s="106"/>
      <c r="BW217" s="106"/>
      <c r="BX217" s="106"/>
      <c r="BY217" s="106"/>
      <c r="BZ217" s="106"/>
      <c r="CA217" s="106"/>
      <c r="CB217" s="106"/>
      <c r="CC217" s="106"/>
      <c r="CD217" s="106"/>
      <c r="CE217" s="106"/>
      <c r="CF217" s="106"/>
      <c r="CG217" s="106"/>
    </row>
    <row r="218" spans="1:85">
      <c r="A218" s="9"/>
      <c r="B218" s="145"/>
      <c r="C218" s="146"/>
      <c r="D218" s="9"/>
      <c r="E218" s="9"/>
      <c r="F218" s="133"/>
      <c r="G218" s="145"/>
      <c r="H218" s="146"/>
      <c r="I218" s="9"/>
      <c r="J218" s="9"/>
      <c r="K218" s="133"/>
      <c r="L218" s="145"/>
      <c r="M218" s="146"/>
      <c r="N218" s="9"/>
      <c r="O218" s="9"/>
      <c r="P218" s="133"/>
      <c r="Q218" s="145"/>
      <c r="R218" s="146"/>
      <c r="S218" s="9"/>
      <c r="T218" s="9"/>
      <c r="U218" s="133"/>
      <c r="V218" s="145"/>
      <c r="W218" s="146"/>
      <c r="X218" s="9"/>
      <c r="Y218" s="9"/>
      <c r="Z218" s="133"/>
      <c r="AA218" s="145"/>
      <c r="AB218" s="146"/>
      <c r="AC218" s="9"/>
      <c r="AD218" s="9"/>
      <c r="AE218" s="133"/>
      <c r="AF218" s="151"/>
      <c r="AG218" s="9"/>
      <c r="AH218" s="106"/>
      <c r="AI218" s="106"/>
      <c r="AJ218" s="106"/>
      <c r="AK218" s="106"/>
      <c r="AL218" s="106"/>
      <c r="AM218" s="106"/>
      <c r="AN218" s="106"/>
      <c r="AO218" s="106"/>
      <c r="AP218" s="106"/>
      <c r="AQ218" s="106"/>
      <c r="AR218" s="106"/>
      <c r="AS218" s="106"/>
      <c r="AT218" s="106"/>
      <c r="AU218" s="106"/>
      <c r="AV218" s="106"/>
      <c r="AW218" s="106"/>
      <c r="AX218" s="106"/>
      <c r="AY218" s="106"/>
      <c r="AZ218" s="106"/>
      <c r="BA218" s="106"/>
      <c r="BB218" s="106"/>
      <c r="BC218" s="106"/>
      <c r="BD218" s="106"/>
      <c r="BE218" s="106"/>
      <c r="BF218" s="106"/>
      <c r="BG218" s="106"/>
      <c r="BH218" s="106"/>
      <c r="BI218" s="106"/>
      <c r="BJ218" s="106"/>
      <c r="BK218" s="106"/>
      <c r="BL218" s="106"/>
      <c r="BM218" s="106"/>
      <c r="BN218" s="106"/>
      <c r="BO218" s="106"/>
      <c r="BP218" s="106"/>
      <c r="BQ218" s="106"/>
      <c r="BR218" s="106"/>
      <c r="BS218" s="106"/>
      <c r="BT218" s="106"/>
      <c r="BU218" s="106"/>
      <c r="BV218" s="106"/>
      <c r="BW218" s="106"/>
      <c r="BX218" s="106"/>
      <c r="BY218" s="106"/>
      <c r="BZ218" s="106"/>
      <c r="CA218" s="106"/>
      <c r="CB218" s="106"/>
      <c r="CC218" s="106"/>
      <c r="CD218" s="106"/>
      <c r="CE218" s="106"/>
      <c r="CF218" s="106"/>
      <c r="CG218" s="106"/>
    </row>
    <row r="219" spans="1:85">
      <c r="A219" s="9"/>
      <c r="B219" s="145"/>
      <c r="C219" s="146"/>
      <c r="D219" s="9"/>
      <c r="E219" s="9"/>
      <c r="F219" s="133"/>
      <c r="G219" s="145"/>
      <c r="H219" s="146"/>
      <c r="I219" s="9"/>
      <c r="J219" s="9"/>
      <c r="K219" s="133"/>
      <c r="L219" s="145"/>
      <c r="M219" s="146"/>
      <c r="N219" s="9"/>
      <c r="O219" s="9"/>
      <c r="P219" s="133"/>
      <c r="Q219" s="145"/>
      <c r="R219" s="146"/>
      <c r="S219" s="9"/>
      <c r="T219" s="9"/>
      <c r="U219" s="133"/>
      <c r="V219" s="145"/>
      <c r="W219" s="146"/>
      <c r="X219" s="9"/>
      <c r="Y219" s="9"/>
      <c r="Z219" s="133"/>
      <c r="AA219" s="145"/>
      <c r="AB219" s="146"/>
      <c r="AC219" s="9"/>
      <c r="AD219" s="9"/>
      <c r="AE219" s="133"/>
      <c r="AF219" s="151"/>
      <c r="AG219" s="9"/>
      <c r="AH219" s="106"/>
      <c r="AI219" s="106"/>
      <c r="AJ219" s="106"/>
      <c r="AK219" s="106"/>
      <c r="AL219" s="106"/>
      <c r="AM219" s="106"/>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6"/>
      <c r="BQ219" s="106"/>
      <c r="BR219" s="106"/>
      <c r="BS219" s="106"/>
      <c r="BT219" s="106"/>
      <c r="BU219" s="106"/>
      <c r="BV219" s="106"/>
      <c r="BW219" s="106"/>
      <c r="BX219" s="106"/>
      <c r="BY219" s="106"/>
      <c r="BZ219" s="106"/>
      <c r="CA219" s="106"/>
      <c r="CB219" s="106"/>
      <c r="CC219" s="106"/>
      <c r="CD219" s="106"/>
      <c r="CE219" s="106"/>
      <c r="CF219" s="106"/>
      <c r="CG219" s="106"/>
    </row>
    <row r="220" spans="1:85">
      <c r="A220" s="9"/>
      <c r="B220" s="145"/>
      <c r="C220" s="146"/>
      <c r="D220" s="9"/>
      <c r="E220" s="9"/>
      <c r="F220" s="133"/>
      <c r="G220" s="145"/>
      <c r="H220" s="146"/>
      <c r="I220" s="9"/>
      <c r="J220" s="9"/>
      <c r="K220" s="133"/>
      <c r="L220" s="145"/>
      <c r="M220" s="146"/>
      <c r="N220" s="9"/>
      <c r="O220" s="9"/>
      <c r="P220" s="133"/>
      <c r="Q220" s="145"/>
      <c r="R220" s="146"/>
      <c r="S220" s="9"/>
      <c r="T220" s="9"/>
      <c r="U220" s="133"/>
      <c r="V220" s="145"/>
      <c r="W220" s="146"/>
      <c r="X220" s="9"/>
      <c r="Y220" s="9"/>
      <c r="Z220" s="133"/>
      <c r="AA220" s="145"/>
      <c r="AB220" s="146"/>
      <c r="AC220" s="9"/>
      <c r="AD220" s="9"/>
      <c r="AE220" s="133"/>
      <c r="AF220" s="151"/>
      <c r="AG220" s="9"/>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6"/>
      <c r="BQ220" s="106"/>
      <c r="BR220" s="106"/>
      <c r="BS220" s="106"/>
      <c r="BT220" s="106"/>
      <c r="BU220" s="106"/>
      <c r="BV220" s="106"/>
      <c r="BW220" s="106"/>
      <c r="BX220" s="106"/>
      <c r="BY220" s="106"/>
      <c r="BZ220" s="106"/>
      <c r="CA220" s="106"/>
      <c r="CB220" s="106"/>
      <c r="CC220" s="106"/>
      <c r="CD220" s="106"/>
      <c r="CE220" s="106"/>
      <c r="CF220" s="106"/>
      <c r="CG220" s="106"/>
    </row>
    <row r="221" spans="1:85">
      <c r="A221" s="9"/>
      <c r="B221" s="145"/>
      <c r="C221" s="146"/>
      <c r="D221" s="9"/>
      <c r="E221" s="9"/>
      <c r="F221" s="133"/>
      <c r="G221" s="145"/>
      <c r="H221" s="146"/>
      <c r="I221" s="9"/>
      <c r="J221" s="9"/>
      <c r="K221" s="133"/>
      <c r="L221" s="145"/>
      <c r="M221" s="146"/>
      <c r="N221" s="9"/>
      <c r="O221" s="9"/>
      <c r="P221" s="133"/>
      <c r="Q221" s="145"/>
      <c r="R221" s="146"/>
      <c r="S221" s="9"/>
      <c r="T221" s="9"/>
      <c r="U221" s="133"/>
      <c r="V221" s="145"/>
      <c r="W221" s="146"/>
      <c r="X221" s="9"/>
      <c r="Y221" s="9"/>
      <c r="Z221" s="133"/>
      <c r="AA221" s="145"/>
      <c r="AB221" s="146"/>
      <c r="AC221" s="9"/>
      <c r="AD221" s="9"/>
      <c r="AE221" s="133"/>
      <c r="AF221" s="151"/>
      <c r="AG221" s="9"/>
      <c r="AH221" s="106"/>
      <c r="AI221" s="106"/>
      <c r="AJ221" s="106"/>
      <c r="AK221" s="106"/>
      <c r="AL221" s="106"/>
      <c r="AM221" s="106"/>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6"/>
      <c r="BQ221" s="106"/>
      <c r="BR221" s="106"/>
      <c r="BS221" s="106"/>
      <c r="BT221" s="106"/>
      <c r="BU221" s="106"/>
      <c r="BV221" s="106"/>
      <c r="BW221" s="106"/>
      <c r="BX221" s="106"/>
      <c r="BY221" s="106"/>
      <c r="BZ221" s="106"/>
      <c r="CA221" s="106"/>
      <c r="CB221" s="106"/>
      <c r="CC221" s="106"/>
      <c r="CD221" s="106"/>
      <c r="CE221" s="106"/>
      <c r="CF221" s="106"/>
      <c r="CG221" s="106"/>
    </row>
    <row r="222" spans="1:85">
      <c r="A222" s="9"/>
      <c r="B222" s="145"/>
      <c r="C222" s="146"/>
      <c r="D222" s="9"/>
      <c r="E222" s="9"/>
      <c r="F222" s="133"/>
      <c r="G222" s="145"/>
      <c r="H222" s="146"/>
      <c r="I222" s="9"/>
      <c r="J222" s="9"/>
      <c r="K222" s="133"/>
      <c r="L222" s="145"/>
      <c r="M222" s="146"/>
      <c r="N222" s="9"/>
      <c r="O222" s="9"/>
      <c r="P222" s="133"/>
      <c r="Q222" s="145"/>
      <c r="R222" s="146"/>
      <c r="S222" s="9"/>
      <c r="T222" s="9"/>
      <c r="U222" s="133"/>
      <c r="V222" s="145"/>
      <c r="W222" s="146"/>
      <c r="X222" s="9"/>
      <c r="Y222" s="9"/>
      <c r="Z222" s="133"/>
      <c r="AA222" s="145"/>
      <c r="AB222" s="146"/>
      <c r="AC222" s="9"/>
      <c r="AD222" s="9"/>
      <c r="AE222" s="133"/>
      <c r="AF222" s="151"/>
      <c r="AG222" s="9"/>
      <c r="AH222" s="106"/>
      <c r="AI222" s="106"/>
      <c r="AJ222" s="106"/>
      <c r="AK222" s="106"/>
      <c r="AL222" s="106"/>
      <c r="AM222" s="106"/>
      <c r="AN222" s="106"/>
      <c r="AO222" s="106"/>
      <c r="AP222" s="106"/>
      <c r="AQ222" s="106"/>
      <c r="AR222" s="106"/>
      <c r="AS222" s="106"/>
      <c r="AT222" s="106"/>
      <c r="AU222" s="106"/>
      <c r="AV222" s="106"/>
      <c r="AW222" s="106"/>
      <c r="AX222" s="106"/>
      <c r="AY222" s="106"/>
      <c r="AZ222" s="106"/>
      <c r="BA222" s="106"/>
      <c r="BB222" s="106"/>
      <c r="BC222" s="106"/>
      <c r="BD222" s="106"/>
      <c r="BE222" s="106"/>
      <c r="BF222" s="106"/>
      <c r="BG222" s="106"/>
      <c r="BH222" s="106"/>
      <c r="BI222" s="106"/>
      <c r="BJ222" s="106"/>
      <c r="BK222" s="106"/>
      <c r="BL222" s="106"/>
      <c r="BM222" s="106"/>
      <c r="BN222" s="106"/>
      <c r="BO222" s="106"/>
      <c r="BP222" s="106"/>
      <c r="BQ222" s="106"/>
      <c r="BR222" s="106"/>
      <c r="BS222" s="106"/>
      <c r="BT222" s="106"/>
      <c r="BU222" s="106"/>
      <c r="BV222" s="106"/>
      <c r="BW222" s="106"/>
      <c r="BX222" s="106"/>
      <c r="BY222" s="106"/>
      <c r="BZ222" s="106"/>
      <c r="CA222" s="106"/>
      <c r="CB222" s="106"/>
      <c r="CC222" s="106"/>
      <c r="CD222" s="106"/>
      <c r="CE222" s="106"/>
      <c r="CF222" s="106"/>
      <c r="CG222" s="106"/>
    </row>
    <row r="223" spans="1:85">
      <c r="A223" s="9"/>
      <c r="B223" s="145"/>
      <c r="C223" s="146"/>
      <c r="D223" s="9"/>
      <c r="E223" s="9"/>
      <c r="F223" s="133"/>
      <c r="G223" s="145"/>
      <c r="H223" s="146"/>
      <c r="I223" s="9"/>
      <c r="J223" s="9"/>
      <c r="K223" s="133"/>
      <c r="L223" s="145"/>
      <c r="M223" s="146"/>
      <c r="N223" s="9"/>
      <c r="O223" s="9"/>
      <c r="P223" s="133"/>
      <c r="Q223" s="145"/>
      <c r="R223" s="146"/>
      <c r="S223" s="9"/>
      <c r="T223" s="9"/>
      <c r="U223" s="133"/>
      <c r="V223" s="145"/>
      <c r="W223" s="146"/>
      <c r="X223" s="9"/>
      <c r="Y223" s="9"/>
      <c r="Z223" s="133"/>
      <c r="AA223" s="145"/>
      <c r="AB223" s="146"/>
      <c r="AC223" s="9"/>
      <c r="AD223" s="9"/>
      <c r="AE223" s="133"/>
      <c r="AF223" s="151"/>
      <c r="AG223" s="9"/>
      <c r="AH223" s="106"/>
      <c r="AI223" s="106"/>
      <c r="AJ223" s="106"/>
      <c r="AK223" s="106"/>
      <c r="AL223" s="106"/>
      <c r="AM223" s="106"/>
      <c r="AN223" s="106"/>
      <c r="AO223" s="106"/>
      <c r="AP223" s="106"/>
      <c r="AQ223" s="106"/>
      <c r="AR223" s="106"/>
      <c r="AS223" s="106"/>
      <c r="AT223" s="106"/>
      <c r="AU223" s="106"/>
      <c r="AV223" s="106"/>
      <c r="AW223" s="106"/>
      <c r="AX223" s="106"/>
      <c r="AY223" s="106"/>
      <c r="AZ223" s="106"/>
      <c r="BA223" s="106"/>
      <c r="BB223" s="106"/>
      <c r="BC223" s="106"/>
      <c r="BD223" s="106"/>
      <c r="BE223" s="106"/>
      <c r="BF223" s="106"/>
      <c r="BG223" s="106"/>
      <c r="BH223" s="106"/>
      <c r="BI223" s="106"/>
      <c r="BJ223" s="106"/>
      <c r="BK223" s="106"/>
      <c r="BL223" s="106"/>
      <c r="BM223" s="106"/>
      <c r="BN223" s="106"/>
      <c r="BO223" s="106"/>
      <c r="BP223" s="106"/>
      <c r="BQ223" s="106"/>
      <c r="BR223" s="106"/>
      <c r="BS223" s="106"/>
      <c r="BT223" s="106"/>
      <c r="BU223" s="106"/>
      <c r="BV223" s="106"/>
      <c r="BW223" s="106"/>
      <c r="BX223" s="106"/>
      <c r="BY223" s="106"/>
      <c r="BZ223" s="106"/>
      <c r="CA223" s="106"/>
      <c r="CB223" s="106"/>
      <c r="CC223" s="106"/>
      <c r="CD223" s="106"/>
      <c r="CE223" s="106"/>
      <c r="CF223" s="106"/>
      <c r="CG223" s="106"/>
    </row>
    <row r="224" spans="1:85">
      <c r="A224" s="9"/>
      <c r="B224" s="145"/>
      <c r="C224" s="146"/>
      <c r="D224" s="9"/>
      <c r="E224" s="9"/>
      <c r="F224" s="133"/>
      <c r="G224" s="145"/>
      <c r="H224" s="146"/>
      <c r="I224" s="9"/>
      <c r="J224" s="9"/>
      <c r="K224" s="133"/>
      <c r="L224" s="145"/>
      <c r="M224" s="146"/>
      <c r="N224" s="9"/>
      <c r="O224" s="9"/>
      <c r="P224" s="133"/>
      <c r="Q224" s="145"/>
      <c r="R224" s="146"/>
      <c r="S224" s="9"/>
      <c r="T224" s="9"/>
      <c r="U224" s="133"/>
      <c r="V224" s="145"/>
      <c r="W224" s="146"/>
      <c r="X224" s="9"/>
      <c r="Y224" s="9"/>
      <c r="Z224" s="133"/>
      <c r="AA224" s="145"/>
      <c r="AB224" s="146"/>
      <c r="AC224" s="9"/>
      <c r="AD224" s="9"/>
      <c r="AE224" s="133"/>
      <c r="AF224" s="151"/>
      <c r="AG224" s="9"/>
      <c r="AH224" s="106"/>
      <c r="AI224" s="106"/>
      <c r="AJ224" s="106"/>
      <c r="AK224" s="106"/>
      <c r="AL224" s="106"/>
      <c r="AM224" s="106"/>
      <c r="AN224" s="106"/>
      <c r="AO224" s="106"/>
      <c r="AP224" s="106"/>
      <c r="AQ224" s="106"/>
      <c r="AR224" s="106"/>
      <c r="AS224" s="106"/>
      <c r="AT224" s="106"/>
      <c r="AU224" s="106"/>
      <c r="AV224" s="106"/>
      <c r="AW224" s="106"/>
      <c r="AX224" s="106"/>
      <c r="AY224" s="106"/>
      <c r="AZ224" s="106"/>
      <c r="BA224" s="106"/>
      <c r="BB224" s="106"/>
      <c r="BC224" s="106"/>
      <c r="BD224" s="106"/>
      <c r="BE224" s="106"/>
      <c r="BF224" s="106"/>
      <c r="BG224" s="106"/>
      <c r="BH224" s="106"/>
      <c r="BI224" s="106"/>
      <c r="BJ224" s="106"/>
      <c r="BK224" s="106"/>
      <c r="BL224" s="106"/>
      <c r="BM224" s="106"/>
      <c r="BN224" s="106"/>
      <c r="BO224" s="106"/>
      <c r="BP224" s="106"/>
      <c r="BQ224" s="106"/>
      <c r="BR224" s="106"/>
      <c r="BS224" s="106"/>
      <c r="BT224" s="106"/>
      <c r="BU224" s="106"/>
      <c r="BV224" s="106"/>
      <c r="BW224" s="106"/>
      <c r="BX224" s="106"/>
      <c r="BY224" s="106"/>
      <c r="BZ224" s="106"/>
      <c r="CA224" s="106"/>
      <c r="CB224" s="106"/>
      <c r="CC224" s="106"/>
      <c r="CD224" s="106"/>
      <c r="CE224" s="106"/>
      <c r="CF224" s="106"/>
      <c r="CG224" s="106"/>
    </row>
    <row r="225" spans="1:85">
      <c r="A225" s="9"/>
      <c r="B225" s="145"/>
      <c r="C225" s="146"/>
      <c r="D225" s="9"/>
      <c r="E225" s="9"/>
      <c r="F225" s="133"/>
      <c r="G225" s="145"/>
      <c r="H225" s="146"/>
      <c r="I225" s="9"/>
      <c r="J225" s="9"/>
      <c r="K225" s="133"/>
      <c r="L225" s="145"/>
      <c r="M225" s="146"/>
      <c r="N225" s="9"/>
      <c r="O225" s="9"/>
      <c r="P225" s="133"/>
      <c r="Q225" s="145"/>
      <c r="R225" s="146"/>
      <c r="S225" s="9"/>
      <c r="T225" s="9"/>
      <c r="U225" s="133"/>
      <c r="V225" s="145"/>
      <c r="W225" s="146"/>
      <c r="X225" s="9"/>
      <c r="Y225" s="9"/>
      <c r="Z225" s="133"/>
      <c r="AA225" s="145"/>
      <c r="AB225" s="146"/>
      <c r="AC225" s="9"/>
      <c r="AD225" s="9"/>
      <c r="AE225" s="133"/>
      <c r="AF225" s="151"/>
      <c r="AG225" s="9"/>
      <c r="AH225" s="106"/>
      <c r="AI225" s="106"/>
      <c r="AJ225" s="106"/>
      <c r="AK225" s="106"/>
      <c r="AL225" s="106"/>
      <c r="AM225" s="106"/>
      <c r="AN225" s="106"/>
      <c r="AO225" s="106"/>
      <c r="AP225" s="106"/>
      <c r="AQ225" s="106"/>
      <c r="AR225" s="106"/>
      <c r="AS225" s="106"/>
      <c r="AT225" s="106"/>
      <c r="AU225" s="106"/>
      <c r="AV225" s="106"/>
      <c r="AW225" s="106"/>
      <c r="AX225" s="106"/>
      <c r="AY225" s="106"/>
      <c r="AZ225" s="106"/>
      <c r="BA225" s="106"/>
      <c r="BB225" s="106"/>
      <c r="BC225" s="106"/>
      <c r="BD225" s="106"/>
      <c r="BE225" s="106"/>
      <c r="BF225" s="106"/>
      <c r="BG225" s="106"/>
      <c r="BH225" s="106"/>
      <c r="BI225" s="106"/>
      <c r="BJ225" s="106"/>
      <c r="BK225" s="106"/>
      <c r="BL225" s="106"/>
      <c r="BM225" s="106"/>
      <c r="BN225" s="106"/>
      <c r="BO225" s="106"/>
      <c r="BP225" s="106"/>
      <c r="BQ225" s="106"/>
      <c r="BR225" s="106"/>
      <c r="BS225" s="106"/>
      <c r="BT225" s="106"/>
      <c r="BU225" s="106"/>
      <c r="BV225" s="106"/>
      <c r="BW225" s="106"/>
      <c r="BX225" s="106"/>
      <c r="BY225" s="106"/>
      <c r="BZ225" s="106"/>
      <c r="CA225" s="106"/>
      <c r="CB225" s="106"/>
      <c r="CC225" s="106"/>
      <c r="CD225" s="106"/>
      <c r="CE225" s="106"/>
      <c r="CF225" s="106"/>
      <c r="CG225" s="106"/>
    </row>
    <row r="226" spans="1:85">
      <c r="A226" s="9"/>
      <c r="B226" s="145"/>
      <c r="C226" s="146"/>
      <c r="D226" s="9"/>
      <c r="E226" s="9"/>
      <c r="F226" s="133"/>
      <c r="G226" s="145"/>
      <c r="H226" s="146"/>
      <c r="I226" s="9"/>
      <c r="J226" s="9"/>
      <c r="K226" s="133"/>
      <c r="L226" s="145"/>
      <c r="M226" s="146"/>
      <c r="N226" s="9"/>
      <c r="O226" s="9"/>
      <c r="P226" s="133"/>
      <c r="Q226" s="145"/>
      <c r="R226" s="146"/>
      <c r="S226" s="9"/>
      <c r="T226" s="9"/>
      <c r="U226" s="133"/>
      <c r="V226" s="145"/>
      <c r="W226" s="146"/>
      <c r="X226" s="9"/>
      <c r="Y226" s="9"/>
      <c r="Z226" s="133"/>
      <c r="AA226" s="145"/>
      <c r="AB226" s="146"/>
      <c r="AC226" s="9"/>
      <c r="AD226" s="9"/>
      <c r="AE226" s="133"/>
      <c r="AF226" s="151"/>
      <c r="AG226" s="9"/>
      <c r="AH226" s="106"/>
      <c r="AI226" s="106"/>
      <c r="AJ226" s="106"/>
      <c r="AK226" s="106"/>
      <c r="AL226" s="106"/>
      <c r="AM226" s="106"/>
      <c r="AN226" s="106"/>
      <c r="AO226" s="106"/>
      <c r="AP226" s="106"/>
      <c r="AQ226" s="106"/>
      <c r="AR226" s="106"/>
      <c r="AS226" s="106"/>
      <c r="AT226" s="106"/>
      <c r="AU226" s="106"/>
      <c r="AV226" s="106"/>
      <c r="AW226" s="106"/>
      <c r="AX226" s="106"/>
      <c r="AY226" s="106"/>
      <c r="AZ226" s="106"/>
      <c r="BA226" s="106"/>
      <c r="BB226" s="106"/>
      <c r="BC226" s="106"/>
      <c r="BD226" s="106"/>
      <c r="BE226" s="106"/>
      <c r="BF226" s="106"/>
      <c r="BG226" s="106"/>
      <c r="BH226" s="106"/>
      <c r="BI226" s="106"/>
      <c r="BJ226" s="106"/>
      <c r="BK226" s="106"/>
      <c r="BL226" s="106"/>
      <c r="BM226" s="106"/>
      <c r="BN226" s="106"/>
      <c r="BO226" s="106"/>
      <c r="BP226" s="106"/>
      <c r="BQ226" s="106"/>
      <c r="BR226" s="106"/>
      <c r="BS226" s="106"/>
      <c r="BT226" s="106"/>
      <c r="BU226" s="106"/>
      <c r="BV226" s="106"/>
      <c r="BW226" s="106"/>
      <c r="BX226" s="106"/>
      <c r="BY226" s="106"/>
      <c r="BZ226" s="106"/>
      <c r="CA226" s="106"/>
      <c r="CB226" s="106"/>
      <c r="CC226" s="106"/>
      <c r="CD226" s="106"/>
      <c r="CE226" s="106"/>
      <c r="CF226" s="106"/>
      <c r="CG226" s="106"/>
    </row>
    <row r="227" spans="1:85">
      <c r="A227" s="9"/>
      <c r="B227" s="145"/>
      <c r="C227" s="146"/>
      <c r="D227" s="9"/>
      <c r="E227" s="9"/>
      <c r="F227" s="133"/>
      <c r="G227" s="145"/>
      <c r="H227" s="146"/>
      <c r="I227" s="9"/>
      <c r="J227" s="9"/>
      <c r="K227" s="133"/>
      <c r="L227" s="145"/>
      <c r="M227" s="146"/>
      <c r="N227" s="9"/>
      <c r="O227" s="9"/>
      <c r="P227" s="133"/>
      <c r="Q227" s="145"/>
      <c r="R227" s="146"/>
      <c r="S227" s="9"/>
      <c r="T227" s="9"/>
      <c r="U227" s="133"/>
      <c r="V227" s="145"/>
      <c r="W227" s="146"/>
      <c r="X227" s="9"/>
      <c r="Y227" s="9"/>
      <c r="Z227" s="133"/>
      <c r="AA227" s="145"/>
      <c r="AB227" s="146"/>
      <c r="AC227" s="9"/>
      <c r="AD227" s="9"/>
      <c r="AE227" s="133"/>
      <c r="AF227" s="151"/>
      <c r="AG227" s="9"/>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6"/>
      <c r="BC227" s="106"/>
      <c r="BD227" s="106"/>
      <c r="BE227" s="106"/>
      <c r="BF227" s="106"/>
      <c r="BG227" s="106"/>
      <c r="BH227" s="106"/>
      <c r="BI227" s="106"/>
      <c r="BJ227" s="106"/>
      <c r="BK227" s="106"/>
      <c r="BL227" s="106"/>
      <c r="BM227" s="106"/>
      <c r="BN227" s="106"/>
      <c r="BO227" s="106"/>
      <c r="BP227" s="106"/>
      <c r="BQ227" s="106"/>
      <c r="BR227" s="106"/>
      <c r="BS227" s="106"/>
      <c r="BT227" s="106"/>
      <c r="BU227" s="106"/>
      <c r="BV227" s="106"/>
      <c r="BW227" s="106"/>
      <c r="BX227" s="106"/>
      <c r="BY227" s="106"/>
      <c r="BZ227" s="106"/>
      <c r="CA227" s="106"/>
      <c r="CB227" s="106"/>
      <c r="CC227" s="106"/>
      <c r="CD227" s="106"/>
      <c r="CE227" s="106"/>
      <c r="CF227" s="106"/>
      <c r="CG227" s="106"/>
    </row>
    <row r="228" spans="1:85">
      <c r="A228" s="9"/>
      <c r="B228" s="145"/>
      <c r="C228" s="146"/>
      <c r="D228" s="9"/>
      <c r="E228" s="9"/>
      <c r="F228" s="133"/>
      <c r="G228" s="145"/>
      <c r="H228" s="146"/>
      <c r="I228" s="9"/>
      <c r="J228" s="9"/>
      <c r="K228" s="133"/>
      <c r="L228" s="145"/>
      <c r="M228" s="146"/>
      <c r="N228" s="9"/>
      <c r="O228" s="9"/>
      <c r="P228" s="133"/>
      <c r="Q228" s="145"/>
      <c r="R228" s="146"/>
      <c r="S228" s="9"/>
      <c r="T228" s="9"/>
      <c r="U228" s="133"/>
      <c r="V228" s="145"/>
      <c r="W228" s="146"/>
      <c r="X228" s="9"/>
      <c r="Y228" s="9"/>
      <c r="Z228" s="133"/>
      <c r="AA228" s="145"/>
      <c r="AB228" s="146"/>
      <c r="AC228" s="9"/>
      <c r="AD228" s="9"/>
      <c r="AE228" s="133"/>
      <c r="AF228" s="151"/>
      <c r="AG228" s="9"/>
      <c r="AH228" s="106"/>
      <c r="AI228" s="106"/>
      <c r="AJ228" s="106"/>
      <c r="AK228" s="106"/>
      <c r="AL228" s="106"/>
      <c r="AM228" s="106"/>
      <c r="AN228" s="106"/>
      <c r="AO228" s="106"/>
      <c r="AP228" s="106"/>
      <c r="AQ228" s="106"/>
      <c r="AR228" s="106"/>
      <c r="AS228" s="106"/>
      <c r="AT228" s="106"/>
      <c r="AU228" s="106"/>
      <c r="AV228" s="106"/>
      <c r="AW228" s="106"/>
      <c r="AX228" s="106"/>
      <c r="AY228" s="106"/>
      <c r="AZ228" s="106"/>
      <c r="BA228" s="106"/>
      <c r="BB228" s="106"/>
      <c r="BC228" s="106"/>
      <c r="BD228" s="106"/>
      <c r="BE228" s="106"/>
      <c r="BF228" s="106"/>
      <c r="BG228" s="106"/>
      <c r="BH228" s="106"/>
      <c r="BI228" s="106"/>
      <c r="BJ228" s="106"/>
      <c r="BK228" s="106"/>
      <c r="BL228" s="106"/>
      <c r="BM228" s="106"/>
      <c r="BN228" s="106"/>
      <c r="BO228" s="106"/>
      <c r="BP228" s="106"/>
      <c r="BQ228" s="106"/>
      <c r="BR228" s="106"/>
      <c r="BS228" s="106"/>
      <c r="BT228" s="106"/>
      <c r="BU228" s="106"/>
      <c r="BV228" s="106"/>
      <c r="BW228" s="106"/>
      <c r="BX228" s="106"/>
      <c r="BY228" s="106"/>
      <c r="BZ228" s="106"/>
      <c r="CA228" s="106"/>
      <c r="CB228" s="106"/>
      <c r="CC228" s="106"/>
      <c r="CD228" s="106"/>
      <c r="CE228" s="106"/>
      <c r="CF228" s="106"/>
      <c r="CG228" s="106"/>
    </row>
    <row r="229" spans="1:85">
      <c r="A229" s="9"/>
      <c r="B229" s="145"/>
      <c r="C229" s="146"/>
      <c r="D229" s="9"/>
      <c r="E229" s="9"/>
      <c r="F229" s="133"/>
      <c r="G229" s="145"/>
      <c r="H229" s="146"/>
      <c r="I229" s="9"/>
      <c r="J229" s="9"/>
      <c r="K229" s="133"/>
      <c r="L229" s="145"/>
      <c r="M229" s="146"/>
      <c r="N229" s="9"/>
      <c r="O229" s="9"/>
      <c r="P229" s="133"/>
      <c r="Q229" s="145"/>
      <c r="R229" s="146"/>
      <c r="S229" s="9"/>
      <c r="T229" s="9"/>
      <c r="U229" s="133"/>
      <c r="V229" s="145"/>
      <c r="W229" s="146"/>
      <c r="X229" s="9"/>
      <c r="Y229" s="9"/>
      <c r="Z229" s="133"/>
      <c r="AA229" s="145"/>
      <c r="AB229" s="146"/>
      <c r="AC229" s="9"/>
      <c r="AD229" s="9"/>
      <c r="AE229" s="133"/>
      <c r="AF229" s="151"/>
      <c r="AG229" s="9"/>
      <c r="AH229" s="106"/>
      <c r="AI229" s="106"/>
      <c r="AJ229" s="106"/>
      <c r="AK229" s="106"/>
      <c r="AL229" s="106"/>
      <c r="AM229" s="106"/>
      <c r="AN229" s="106"/>
      <c r="AO229" s="106"/>
      <c r="AP229" s="106"/>
      <c r="AQ229" s="106"/>
      <c r="AR229" s="106"/>
      <c r="AS229" s="106"/>
      <c r="AT229" s="106"/>
      <c r="AU229" s="106"/>
      <c r="AV229" s="106"/>
      <c r="AW229" s="106"/>
      <c r="AX229" s="106"/>
      <c r="AY229" s="106"/>
      <c r="AZ229" s="106"/>
      <c r="BA229" s="106"/>
      <c r="BB229" s="106"/>
      <c r="BC229" s="106"/>
      <c r="BD229" s="106"/>
      <c r="BE229" s="106"/>
      <c r="BF229" s="106"/>
      <c r="BG229" s="106"/>
      <c r="BH229" s="106"/>
      <c r="BI229" s="106"/>
      <c r="BJ229" s="106"/>
      <c r="BK229" s="106"/>
      <c r="BL229" s="106"/>
      <c r="BM229" s="106"/>
      <c r="BN229" s="106"/>
      <c r="BO229" s="106"/>
      <c r="BP229" s="106"/>
      <c r="BQ229" s="106"/>
      <c r="BR229" s="106"/>
      <c r="BS229" s="106"/>
      <c r="BT229" s="106"/>
      <c r="BU229" s="106"/>
      <c r="BV229" s="106"/>
      <c r="BW229" s="106"/>
      <c r="BX229" s="106"/>
      <c r="BY229" s="106"/>
      <c r="BZ229" s="106"/>
      <c r="CA229" s="106"/>
      <c r="CB229" s="106"/>
      <c r="CC229" s="106"/>
      <c r="CD229" s="106"/>
      <c r="CE229" s="106"/>
      <c r="CF229" s="106"/>
      <c r="CG229" s="106"/>
    </row>
    <row r="230" spans="1:85">
      <c r="A230" s="9"/>
      <c r="B230" s="145"/>
      <c r="C230" s="146"/>
      <c r="D230" s="9"/>
      <c r="E230" s="9"/>
      <c r="F230" s="133"/>
      <c r="G230" s="145"/>
      <c r="H230" s="146"/>
      <c r="I230" s="9"/>
      <c r="J230" s="9"/>
      <c r="K230" s="133"/>
      <c r="L230" s="145"/>
      <c r="M230" s="146"/>
      <c r="N230" s="9"/>
      <c r="O230" s="9"/>
      <c r="P230" s="133"/>
      <c r="Q230" s="145"/>
      <c r="R230" s="146"/>
      <c r="S230" s="9"/>
      <c r="T230" s="9"/>
      <c r="U230" s="133"/>
      <c r="V230" s="145"/>
      <c r="W230" s="146"/>
      <c r="X230" s="9"/>
      <c r="Y230" s="9"/>
      <c r="Z230" s="133"/>
      <c r="AA230" s="145"/>
      <c r="AB230" s="146"/>
      <c r="AC230" s="9"/>
      <c r="AD230" s="9"/>
      <c r="AE230" s="133"/>
      <c r="AF230" s="151"/>
      <c r="AG230" s="9"/>
      <c r="AH230" s="106"/>
      <c r="AI230" s="106"/>
      <c r="AJ230" s="106"/>
      <c r="AK230" s="106"/>
      <c r="AL230" s="106"/>
      <c r="AM230" s="106"/>
      <c r="AN230" s="106"/>
      <c r="AO230" s="106"/>
      <c r="AP230" s="106"/>
      <c r="AQ230" s="106"/>
      <c r="AR230" s="106"/>
      <c r="AS230" s="106"/>
      <c r="AT230" s="106"/>
      <c r="AU230" s="106"/>
      <c r="AV230" s="106"/>
      <c r="AW230" s="106"/>
      <c r="AX230" s="106"/>
      <c r="AY230" s="106"/>
      <c r="AZ230" s="106"/>
      <c r="BA230" s="106"/>
      <c r="BB230" s="106"/>
      <c r="BC230" s="106"/>
      <c r="BD230" s="106"/>
      <c r="BE230" s="106"/>
      <c r="BF230" s="106"/>
      <c r="BG230" s="106"/>
      <c r="BH230" s="106"/>
      <c r="BI230" s="106"/>
      <c r="BJ230" s="106"/>
      <c r="BK230" s="106"/>
      <c r="BL230" s="106"/>
      <c r="BM230" s="106"/>
      <c r="BN230" s="106"/>
      <c r="BO230" s="106"/>
      <c r="BP230" s="106"/>
      <c r="BQ230" s="106"/>
      <c r="BR230" s="106"/>
      <c r="BS230" s="106"/>
      <c r="BT230" s="106"/>
      <c r="BU230" s="106"/>
      <c r="BV230" s="106"/>
      <c r="BW230" s="106"/>
      <c r="BX230" s="106"/>
      <c r="BY230" s="106"/>
      <c r="BZ230" s="106"/>
      <c r="CA230" s="106"/>
      <c r="CB230" s="106"/>
      <c r="CC230" s="106"/>
      <c r="CD230" s="106"/>
      <c r="CE230" s="106"/>
      <c r="CF230" s="106"/>
      <c r="CG230" s="106"/>
    </row>
    <row r="231" spans="1:85">
      <c r="A231" s="9"/>
      <c r="B231" s="145"/>
      <c r="C231" s="146"/>
      <c r="D231" s="9"/>
      <c r="E231" s="9"/>
      <c r="F231" s="133"/>
      <c r="G231" s="145"/>
      <c r="H231" s="146"/>
      <c r="I231" s="9"/>
      <c r="J231" s="9"/>
      <c r="K231" s="133"/>
      <c r="L231" s="145"/>
      <c r="M231" s="146"/>
      <c r="N231" s="9"/>
      <c r="O231" s="9"/>
      <c r="P231" s="133"/>
      <c r="Q231" s="145"/>
      <c r="R231" s="146"/>
      <c r="S231" s="9"/>
      <c r="T231" s="9"/>
      <c r="U231" s="133"/>
      <c r="V231" s="145"/>
      <c r="W231" s="146"/>
      <c r="X231" s="9"/>
      <c r="Y231" s="9"/>
      <c r="Z231" s="133"/>
      <c r="AA231" s="145"/>
      <c r="AB231" s="146"/>
      <c r="AC231" s="9"/>
      <c r="AD231" s="9"/>
      <c r="AE231" s="133"/>
      <c r="AF231" s="151"/>
      <c r="AG231" s="9"/>
      <c r="AH231" s="106"/>
      <c r="AI231" s="106"/>
      <c r="AJ231" s="106"/>
      <c r="AK231" s="106"/>
      <c r="AL231" s="106"/>
      <c r="AM231" s="106"/>
      <c r="AN231" s="106"/>
      <c r="AO231" s="106"/>
      <c r="AP231" s="106"/>
      <c r="AQ231" s="106"/>
      <c r="AR231" s="106"/>
      <c r="AS231" s="106"/>
      <c r="AT231" s="106"/>
      <c r="AU231" s="106"/>
      <c r="AV231" s="106"/>
      <c r="AW231" s="106"/>
      <c r="AX231" s="106"/>
      <c r="AY231" s="106"/>
      <c r="AZ231" s="106"/>
      <c r="BA231" s="106"/>
      <c r="BB231" s="106"/>
      <c r="BC231" s="106"/>
      <c r="BD231" s="106"/>
      <c r="BE231" s="106"/>
      <c r="BF231" s="106"/>
      <c r="BG231" s="106"/>
      <c r="BH231" s="106"/>
      <c r="BI231" s="106"/>
      <c r="BJ231" s="106"/>
      <c r="BK231" s="106"/>
      <c r="BL231" s="106"/>
      <c r="BM231" s="106"/>
      <c r="BN231" s="106"/>
      <c r="BO231" s="106"/>
      <c r="BP231" s="106"/>
      <c r="BQ231" s="106"/>
      <c r="BR231" s="106"/>
      <c r="BS231" s="106"/>
      <c r="BT231" s="106"/>
      <c r="BU231" s="106"/>
      <c r="BV231" s="106"/>
      <c r="BW231" s="106"/>
      <c r="BX231" s="106"/>
      <c r="BY231" s="106"/>
      <c r="BZ231" s="106"/>
      <c r="CA231" s="106"/>
      <c r="CB231" s="106"/>
      <c r="CC231" s="106"/>
      <c r="CD231" s="106"/>
      <c r="CE231" s="106"/>
      <c r="CF231" s="106"/>
      <c r="CG231" s="106"/>
    </row>
    <row r="232" spans="1:85">
      <c r="A232" s="9"/>
      <c r="B232" s="145"/>
      <c r="C232" s="146"/>
      <c r="D232" s="9"/>
      <c r="E232" s="9"/>
      <c r="F232" s="133"/>
      <c r="G232" s="145"/>
      <c r="H232" s="146"/>
      <c r="I232" s="9"/>
      <c r="J232" s="9"/>
      <c r="K232" s="133"/>
      <c r="L232" s="145"/>
      <c r="M232" s="146"/>
      <c r="N232" s="9"/>
      <c r="O232" s="9"/>
      <c r="P232" s="133"/>
      <c r="Q232" s="145"/>
      <c r="R232" s="146"/>
      <c r="S232" s="9"/>
      <c r="T232" s="9"/>
      <c r="U232" s="133"/>
      <c r="V232" s="145"/>
      <c r="W232" s="146"/>
      <c r="X232" s="9"/>
      <c r="Y232" s="9"/>
      <c r="Z232" s="133"/>
      <c r="AA232" s="145"/>
      <c r="AB232" s="146"/>
      <c r="AC232" s="9"/>
      <c r="AD232" s="9"/>
      <c r="AE232" s="133"/>
      <c r="AF232" s="151"/>
      <c r="AG232" s="9"/>
      <c r="AH232" s="106"/>
      <c r="AI232" s="106"/>
      <c r="AJ232" s="106"/>
      <c r="AK232" s="106"/>
      <c r="AL232" s="106"/>
      <c r="AM232" s="106"/>
      <c r="AN232" s="106"/>
      <c r="AO232" s="106"/>
      <c r="AP232" s="106"/>
      <c r="AQ232" s="106"/>
      <c r="AR232" s="106"/>
      <c r="AS232" s="106"/>
      <c r="AT232" s="106"/>
      <c r="AU232" s="106"/>
      <c r="AV232" s="106"/>
      <c r="AW232" s="106"/>
      <c r="AX232" s="106"/>
      <c r="AY232" s="106"/>
      <c r="AZ232" s="106"/>
      <c r="BA232" s="106"/>
      <c r="BB232" s="106"/>
      <c r="BC232" s="106"/>
      <c r="BD232" s="106"/>
      <c r="BE232" s="106"/>
      <c r="BF232" s="106"/>
      <c r="BG232" s="106"/>
      <c r="BH232" s="106"/>
      <c r="BI232" s="106"/>
      <c r="BJ232" s="106"/>
      <c r="BK232" s="106"/>
      <c r="BL232" s="106"/>
      <c r="BM232" s="106"/>
      <c r="BN232" s="106"/>
      <c r="BO232" s="106"/>
      <c r="BP232" s="106"/>
      <c r="BQ232" s="106"/>
      <c r="BR232" s="106"/>
      <c r="BS232" s="106"/>
      <c r="BT232" s="106"/>
      <c r="BU232" s="106"/>
      <c r="BV232" s="106"/>
      <c r="BW232" s="106"/>
      <c r="BX232" s="106"/>
      <c r="BY232" s="106"/>
      <c r="BZ232" s="106"/>
      <c r="CA232" s="106"/>
      <c r="CB232" s="106"/>
      <c r="CC232" s="106"/>
      <c r="CD232" s="106"/>
      <c r="CE232" s="106"/>
      <c r="CF232" s="106"/>
      <c r="CG232" s="106"/>
    </row>
    <row r="233" spans="1:85">
      <c r="A233" s="9"/>
      <c r="B233" s="145"/>
      <c r="C233" s="146"/>
      <c r="D233" s="9"/>
      <c r="E233" s="9"/>
      <c r="F233" s="133"/>
      <c r="G233" s="145"/>
      <c r="H233" s="146"/>
      <c r="I233" s="9"/>
      <c r="J233" s="9"/>
      <c r="K233" s="133"/>
      <c r="L233" s="145"/>
      <c r="M233" s="146"/>
      <c r="N233" s="9"/>
      <c r="O233" s="9"/>
      <c r="P233" s="133"/>
      <c r="Q233" s="145"/>
      <c r="R233" s="146"/>
      <c r="S233" s="9"/>
      <c r="T233" s="9"/>
      <c r="U233" s="133"/>
      <c r="V233" s="145"/>
      <c r="W233" s="146"/>
      <c r="X233" s="9"/>
      <c r="Y233" s="9"/>
      <c r="Z233" s="133"/>
      <c r="AA233" s="145"/>
      <c r="AB233" s="146"/>
      <c r="AC233" s="9"/>
      <c r="AD233" s="9"/>
      <c r="AE233" s="133"/>
      <c r="AF233" s="151"/>
      <c r="AG233" s="9"/>
      <c r="AH233" s="106"/>
      <c r="AI233" s="106"/>
      <c r="AJ233" s="106"/>
      <c r="AK233" s="106"/>
      <c r="AL233" s="106"/>
      <c r="AM233" s="106"/>
      <c r="AN233" s="106"/>
      <c r="AO233" s="106"/>
      <c r="AP233" s="106"/>
      <c r="AQ233" s="106"/>
      <c r="AR233" s="106"/>
      <c r="AS233" s="106"/>
      <c r="AT233" s="106"/>
      <c r="AU233" s="106"/>
      <c r="AV233" s="106"/>
      <c r="AW233" s="106"/>
      <c r="AX233" s="106"/>
      <c r="AY233" s="106"/>
      <c r="AZ233" s="106"/>
      <c r="BA233" s="106"/>
      <c r="BB233" s="106"/>
      <c r="BC233" s="106"/>
      <c r="BD233" s="106"/>
      <c r="BE233" s="106"/>
      <c r="BF233" s="106"/>
      <c r="BG233" s="106"/>
      <c r="BH233" s="106"/>
      <c r="BI233" s="106"/>
      <c r="BJ233" s="106"/>
      <c r="BK233" s="106"/>
      <c r="BL233" s="106"/>
      <c r="BM233" s="106"/>
      <c r="BN233" s="106"/>
      <c r="BO233" s="106"/>
      <c r="BP233" s="106"/>
      <c r="BQ233" s="106"/>
      <c r="BR233" s="106"/>
      <c r="BS233" s="106"/>
      <c r="BT233" s="106"/>
      <c r="BU233" s="106"/>
      <c r="BV233" s="106"/>
      <c r="BW233" s="106"/>
      <c r="BX233" s="106"/>
      <c r="BY233" s="106"/>
      <c r="BZ233" s="106"/>
      <c r="CA233" s="106"/>
      <c r="CB233" s="106"/>
      <c r="CC233" s="106"/>
      <c r="CD233" s="106"/>
      <c r="CE233" s="106"/>
      <c r="CF233" s="106"/>
      <c r="CG233" s="106"/>
    </row>
    <row r="234" spans="1:85">
      <c r="A234" s="9"/>
      <c r="B234" s="145"/>
      <c r="C234" s="146"/>
      <c r="D234" s="9"/>
      <c r="E234" s="9"/>
      <c r="F234" s="133"/>
      <c r="G234" s="145"/>
      <c r="H234" s="146"/>
      <c r="I234" s="9"/>
      <c r="J234" s="9"/>
      <c r="K234" s="133"/>
      <c r="L234" s="145"/>
      <c r="M234" s="146"/>
      <c r="N234" s="9"/>
      <c r="O234" s="9"/>
      <c r="P234" s="133"/>
      <c r="Q234" s="145"/>
      <c r="R234" s="146"/>
      <c r="S234" s="9"/>
      <c r="T234" s="9"/>
      <c r="U234" s="133"/>
      <c r="V234" s="145"/>
      <c r="W234" s="146"/>
      <c r="X234" s="9"/>
      <c r="Y234" s="9"/>
      <c r="Z234" s="133"/>
      <c r="AA234" s="145"/>
      <c r="AB234" s="146"/>
      <c r="AC234" s="9"/>
      <c r="AD234" s="9"/>
      <c r="AE234" s="133"/>
      <c r="AF234" s="151"/>
      <c r="AG234" s="9"/>
      <c r="AH234" s="106"/>
      <c r="AI234" s="106"/>
      <c r="AJ234" s="106"/>
      <c r="AK234" s="106"/>
      <c r="AL234" s="106"/>
      <c r="AM234" s="106"/>
      <c r="AN234" s="106"/>
      <c r="AO234" s="106"/>
      <c r="AP234" s="106"/>
      <c r="AQ234" s="106"/>
      <c r="AR234" s="106"/>
      <c r="AS234" s="106"/>
      <c r="AT234" s="106"/>
      <c r="AU234" s="106"/>
      <c r="AV234" s="106"/>
      <c r="AW234" s="106"/>
      <c r="AX234" s="106"/>
      <c r="AY234" s="106"/>
      <c r="AZ234" s="106"/>
      <c r="BA234" s="106"/>
      <c r="BB234" s="106"/>
      <c r="BC234" s="106"/>
      <c r="BD234" s="106"/>
      <c r="BE234" s="106"/>
      <c r="BF234" s="106"/>
      <c r="BG234" s="106"/>
      <c r="BH234" s="106"/>
      <c r="BI234" s="106"/>
      <c r="BJ234" s="106"/>
      <c r="BK234" s="106"/>
      <c r="BL234" s="106"/>
      <c r="BM234" s="106"/>
      <c r="BN234" s="106"/>
      <c r="BO234" s="106"/>
      <c r="BP234" s="106"/>
      <c r="BQ234" s="106"/>
      <c r="BR234" s="106"/>
      <c r="BS234" s="106"/>
      <c r="BT234" s="106"/>
      <c r="BU234" s="106"/>
      <c r="BV234" s="106"/>
      <c r="BW234" s="106"/>
      <c r="BX234" s="106"/>
      <c r="BY234" s="106"/>
      <c r="BZ234" s="106"/>
      <c r="CA234" s="106"/>
      <c r="CB234" s="106"/>
      <c r="CC234" s="106"/>
      <c r="CD234" s="106"/>
      <c r="CE234" s="106"/>
      <c r="CF234" s="106"/>
      <c r="CG234" s="106"/>
    </row>
    <row r="235" spans="1:85">
      <c r="A235" s="9"/>
      <c r="B235" s="145"/>
      <c r="C235" s="146"/>
      <c r="D235" s="9"/>
      <c r="E235" s="9"/>
      <c r="F235" s="133"/>
      <c r="G235" s="145"/>
      <c r="H235" s="146"/>
      <c r="I235" s="9"/>
      <c r="J235" s="9"/>
      <c r="K235" s="133"/>
      <c r="L235" s="145"/>
      <c r="M235" s="146"/>
      <c r="N235" s="9"/>
      <c r="O235" s="9"/>
      <c r="P235" s="133"/>
      <c r="Q235" s="145"/>
      <c r="R235" s="146"/>
      <c r="S235" s="9"/>
      <c r="T235" s="9"/>
      <c r="U235" s="133"/>
      <c r="V235" s="145"/>
      <c r="W235" s="146"/>
      <c r="X235" s="9"/>
      <c r="Y235" s="9"/>
      <c r="Z235" s="133"/>
      <c r="AA235" s="145"/>
      <c r="AB235" s="146"/>
      <c r="AC235" s="9"/>
      <c r="AD235" s="9"/>
      <c r="AE235" s="133"/>
      <c r="AF235" s="151"/>
      <c r="AG235" s="9"/>
      <c r="AH235" s="106"/>
      <c r="AI235" s="106"/>
      <c r="AJ235" s="106"/>
      <c r="AK235" s="106"/>
      <c r="AL235" s="106"/>
      <c r="AM235" s="106"/>
      <c r="AN235" s="106"/>
      <c r="AO235" s="106"/>
      <c r="AP235" s="106"/>
      <c r="AQ235" s="106"/>
      <c r="AR235" s="106"/>
      <c r="AS235" s="106"/>
      <c r="AT235" s="106"/>
      <c r="AU235" s="106"/>
      <c r="AV235" s="106"/>
      <c r="AW235" s="106"/>
      <c r="AX235" s="106"/>
      <c r="AY235" s="106"/>
      <c r="AZ235" s="106"/>
      <c r="BA235" s="106"/>
      <c r="BB235" s="106"/>
      <c r="BC235" s="106"/>
      <c r="BD235" s="106"/>
      <c r="BE235" s="106"/>
      <c r="BF235" s="106"/>
      <c r="BG235" s="106"/>
      <c r="BH235" s="106"/>
      <c r="BI235" s="106"/>
      <c r="BJ235" s="106"/>
      <c r="BK235" s="106"/>
      <c r="BL235" s="106"/>
      <c r="BM235" s="106"/>
      <c r="BN235" s="106"/>
      <c r="BO235" s="106"/>
      <c r="BP235" s="106"/>
      <c r="BQ235" s="106"/>
      <c r="BR235" s="106"/>
      <c r="BS235" s="106"/>
      <c r="BT235" s="106"/>
      <c r="BU235" s="106"/>
      <c r="BV235" s="106"/>
      <c r="BW235" s="106"/>
      <c r="BX235" s="106"/>
      <c r="BY235" s="106"/>
      <c r="BZ235" s="106"/>
      <c r="CA235" s="106"/>
      <c r="CB235" s="106"/>
      <c r="CC235" s="106"/>
      <c r="CD235" s="106"/>
      <c r="CE235" s="106"/>
      <c r="CF235" s="106"/>
      <c r="CG235" s="106"/>
    </row>
    <row r="236" spans="1:85">
      <c r="A236" s="9"/>
      <c r="B236" s="145"/>
      <c r="C236" s="146"/>
      <c r="D236" s="9"/>
      <c r="E236" s="9"/>
      <c r="F236" s="133"/>
      <c r="G236" s="145"/>
      <c r="H236" s="146"/>
      <c r="I236" s="9"/>
      <c r="J236" s="9"/>
      <c r="K236" s="133"/>
      <c r="L236" s="145"/>
      <c r="M236" s="146"/>
      <c r="N236" s="9"/>
      <c r="O236" s="9"/>
      <c r="P236" s="133"/>
      <c r="Q236" s="145"/>
      <c r="R236" s="146"/>
      <c r="S236" s="9"/>
      <c r="T236" s="9"/>
      <c r="U236" s="133"/>
      <c r="V236" s="145"/>
      <c r="W236" s="146"/>
      <c r="X236" s="9"/>
      <c r="Y236" s="9"/>
      <c r="Z236" s="133"/>
      <c r="AA236" s="145"/>
      <c r="AB236" s="146"/>
      <c r="AC236" s="9"/>
      <c r="AD236" s="9"/>
      <c r="AE236" s="133"/>
      <c r="AF236" s="151"/>
      <c r="AG236" s="9"/>
      <c r="AH236" s="106"/>
      <c r="AI236" s="106"/>
      <c r="AJ236" s="106"/>
      <c r="AK236" s="106"/>
      <c r="AL236" s="106"/>
      <c r="AM236" s="106"/>
      <c r="AN236" s="106"/>
      <c r="AO236" s="106"/>
      <c r="AP236" s="106"/>
      <c r="AQ236" s="106"/>
      <c r="AR236" s="106"/>
      <c r="AS236" s="106"/>
      <c r="AT236" s="106"/>
      <c r="AU236" s="106"/>
      <c r="AV236" s="106"/>
      <c r="AW236" s="106"/>
      <c r="AX236" s="106"/>
      <c r="AY236" s="106"/>
      <c r="AZ236" s="106"/>
      <c r="BA236" s="106"/>
      <c r="BB236" s="106"/>
      <c r="BC236" s="106"/>
      <c r="BD236" s="106"/>
      <c r="BE236" s="106"/>
      <c r="BF236" s="106"/>
      <c r="BG236" s="106"/>
      <c r="BH236" s="106"/>
      <c r="BI236" s="106"/>
      <c r="BJ236" s="106"/>
      <c r="BK236" s="106"/>
      <c r="BL236" s="106"/>
      <c r="BM236" s="106"/>
      <c r="BN236" s="106"/>
      <c r="BO236" s="106"/>
      <c r="BP236" s="106"/>
      <c r="BQ236" s="106"/>
      <c r="BR236" s="106"/>
      <c r="BS236" s="106"/>
      <c r="BT236" s="106"/>
      <c r="BU236" s="106"/>
      <c r="BV236" s="106"/>
      <c r="BW236" s="106"/>
      <c r="BX236" s="106"/>
      <c r="BY236" s="106"/>
      <c r="BZ236" s="106"/>
      <c r="CA236" s="106"/>
      <c r="CB236" s="106"/>
      <c r="CC236" s="106"/>
      <c r="CD236" s="106"/>
      <c r="CE236" s="106"/>
      <c r="CF236" s="106"/>
      <c r="CG236" s="106"/>
    </row>
    <row r="237" spans="1:85">
      <c r="A237" s="9"/>
      <c r="B237" s="145"/>
      <c r="C237" s="146"/>
      <c r="D237" s="9"/>
      <c r="E237" s="9"/>
      <c r="F237" s="133"/>
      <c r="G237" s="145"/>
      <c r="H237" s="146"/>
      <c r="I237" s="9"/>
      <c r="J237" s="9"/>
      <c r="K237" s="133"/>
      <c r="L237" s="145"/>
      <c r="M237" s="146"/>
      <c r="N237" s="9"/>
      <c r="O237" s="9"/>
      <c r="P237" s="133"/>
      <c r="Q237" s="145"/>
      <c r="R237" s="146"/>
      <c r="S237" s="9"/>
      <c r="T237" s="9"/>
      <c r="U237" s="133"/>
      <c r="V237" s="145"/>
      <c r="W237" s="146"/>
      <c r="X237" s="9"/>
      <c r="Y237" s="9"/>
      <c r="Z237" s="133"/>
      <c r="AA237" s="145"/>
      <c r="AB237" s="146"/>
      <c r="AC237" s="9"/>
      <c r="AD237" s="9"/>
      <c r="AE237" s="133"/>
      <c r="AF237" s="151"/>
      <c r="AG237" s="9"/>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6"/>
      <c r="BC237" s="106"/>
      <c r="BD237" s="106"/>
      <c r="BE237" s="106"/>
      <c r="BF237" s="106"/>
      <c r="BG237" s="106"/>
      <c r="BH237" s="106"/>
      <c r="BI237" s="106"/>
      <c r="BJ237" s="106"/>
      <c r="BK237" s="106"/>
      <c r="BL237" s="106"/>
      <c r="BM237" s="106"/>
      <c r="BN237" s="106"/>
      <c r="BO237" s="106"/>
      <c r="BP237" s="106"/>
      <c r="BQ237" s="106"/>
      <c r="BR237" s="106"/>
      <c r="BS237" s="106"/>
      <c r="BT237" s="106"/>
      <c r="BU237" s="106"/>
      <c r="BV237" s="106"/>
      <c r="BW237" s="106"/>
      <c r="BX237" s="106"/>
      <c r="BY237" s="106"/>
      <c r="BZ237" s="106"/>
      <c r="CA237" s="106"/>
      <c r="CB237" s="106"/>
      <c r="CC237" s="106"/>
      <c r="CD237" s="106"/>
      <c r="CE237" s="106"/>
      <c r="CF237" s="106"/>
      <c r="CG237" s="106"/>
    </row>
    <row r="238" spans="1:85">
      <c r="A238" s="9"/>
      <c r="B238" s="145"/>
      <c r="C238" s="146"/>
      <c r="D238" s="9"/>
      <c r="E238" s="9"/>
      <c r="F238" s="133"/>
      <c r="G238" s="145"/>
      <c r="H238" s="146"/>
      <c r="I238" s="9"/>
      <c r="J238" s="9"/>
      <c r="K238" s="133"/>
      <c r="L238" s="145"/>
      <c r="M238" s="146"/>
      <c r="N238" s="9"/>
      <c r="O238" s="9"/>
      <c r="P238" s="133"/>
      <c r="Q238" s="145"/>
      <c r="R238" s="146"/>
      <c r="S238" s="9"/>
      <c r="T238" s="9"/>
      <c r="U238" s="133"/>
      <c r="V238" s="145"/>
      <c r="W238" s="146"/>
      <c r="X238" s="9"/>
      <c r="Y238" s="9"/>
      <c r="Z238" s="133"/>
      <c r="AA238" s="145"/>
      <c r="AB238" s="146"/>
      <c r="AC238" s="9"/>
      <c r="AD238" s="9"/>
      <c r="AE238" s="133"/>
      <c r="AF238" s="151"/>
      <c r="AG238" s="9"/>
      <c r="AH238" s="106"/>
      <c r="AI238" s="106"/>
      <c r="AJ238" s="106"/>
      <c r="AK238" s="106"/>
      <c r="AL238" s="106"/>
      <c r="AM238" s="106"/>
      <c r="AN238" s="106"/>
      <c r="AO238" s="106"/>
      <c r="AP238" s="106"/>
      <c r="AQ238" s="106"/>
      <c r="AR238" s="106"/>
      <c r="AS238" s="106"/>
      <c r="AT238" s="106"/>
      <c r="AU238" s="106"/>
      <c r="AV238" s="106"/>
      <c r="AW238" s="106"/>
      <c r="AX238" s="106"/>
      <c r="AY238" s="106"/>
      <c r="AZ238" s="106"/>
      <c r="BA238" s="106"/>
      <c r="BB238" s="106"/>
      <c r="BC238" s="106"/>
      <c r="BD238" s="106"/>
      <c r="BE238" s="106"/>
      <c r="BF238" s="106"/>
      <c r="BG238" s="106"/>
      <c r="BH238" s="106"/>
      <c r="BI238" s="106"/>
      <c r="BJ238" s="106"/>
      <c r="BK238" s="106"/>
      <c r="BL238" s="106"/>
      <c r="BM238" s="106"/>
      <c r="BN238" s="106"/>
      <c r="BO238" s="106"/>
      <c r="BP238" s="106"/>
      <c r="BQ238" s="106"/>
      <c r="BR238" s="106"/>
      <c r="BS238" s="106"/>
      <c r="BT238" s="106"/>
      <c r="BU238" s="106"/>
      <c r="BV238" s="106"/>
      <c r="BW238" s="106"/>
      <c r="BX238" s="106"/>
      <c r="BY238" s="106"/>
      <c r="BZ238" s="106"/>
      <c r="CA238" s="106"/>
      <c r="CB238" s="106"/>
      <c r="CC238" s="106"/>
      <c r="CD238" s="106"/>
      <c r="CE238" s="106"/>
      <c r="CF238" s="106"/>
      <c r="CG238" s="106"/>
    </row>
    <row r="239" spans="1:85">
      <c r="A239" s="9"/>
      <c r="B239" s="145"/>
      <c r="C239" s="146"/>
      <c r="D239" s="9"/>
      <c r="E239" s="9"/>
      <c r="F239" s="133"/>
      <c r="G239" s="145"/>
      <c r="H239" s="146"/>
      <c r="I239" s="9"/>
      <c r="J239" s="9"/>
      <c r="K239" s="133"/>
      <c r="L239" s="145"/>
      <c r="M239" s="146"/>
      <c r="N239" s="9"/>
      <c r="O239" s="9"/>
      <c r="P239" s="133"/>
      <c r="Q239" s="145"/>
      <c r="R239" s="146"/>
      <c r="S239" s="9"/>
      <c r="T239" s="9"/>
      <c r="U239" s="133"/>
      <c r="V239" s="145"/>
      <c r="W239" s="146"/>
      <c r="X239" s="9"/>
      <c r="Y239" s="9"/>
      <c r="Z239" s="133"/>
      <c r="AA239" s="145"/>
      <c r="AB239" s="146"/>
      <c r="AC239" s="9"/>
      <c r="AD239" s="9"/>
      <c r="AE239" s="133"/>
      <c r="AF239" s="151"/>
      <c r="AG239" s="9"/>
      <c r="AH239" s="106"/>
      <c r="AI239" s="106"/>
      <c r="AJ239" s="106"/>
      <c r="AK239" s="106"/>
      <c r="AL239" s="106"/>
      <c r="AM239" s="106"/>
      <c r="AN239" s="106"/>
      <c r="AO239" s="106"/>
      <c r="AP239" s="106"/>
      <c r="AQ239" s="106"/>
      <c r="AR239" s="106"/>
      <c r="AS239" s="106"/>
      <c r="AT239" s="106"/>
      <c r="AU239" s="106"/>
      <c r="AV239" s="106"/>
      <c r="AW239" s="106"/>
      <c r="AX239" s="106"/>
      <c r="AY239" s="106"/>
      <c r="AZ239" s="106"/>
      <c r="BA239" s="106"/>
      <c r="BB239" s="106"/>
      <c r="BC239" s="106"/>
      <c r="BD239" s="106"/>
      <c r="BE239" s="106"/>
      <c r="BF239" s="106"/>
      <c r="BG239" s="106"/>
      <c r="BH239" s="106"/>
      <c r="BI239" s="106"/>
      <c r="BJ239" s="106"/>
      <c r="BK239" s="106"/>
      <c r="BL239" s="106"/>
      <c r="BM239" s="106"/>
      <c r="BN239" s="106"/>
      <c r="BO239" s="106"/>
      <c r="BP239" s="106"/>
      <c r="BQ239" s="106"/>
      <c r="BR239" s="106"/>
      <c r="BS239" s="106"/>
      <c r="BT239" s="106"/>
      <c r="BU239" s="106"/>
      <c r="BV239" s="106"/>
      <c r="BW239" s="106"/>
      <c r="BX239" s="106"/>
      <c r="BY239" s="106"/>
      <c r="BZ239" s="106"/>
      <c r="CA239" s="106"/>
      <c r="CB239" s="106"/>
      <c r="CC239" s="106"/>
      <c r="CD239" s="106"/>
      <c r="CE239" s="106"/>
      <c r="CF239" s="106"/>
      <c r="CG239" s="106"/>
    </row>
    <row r="240" spans="1:85">
      <c r="A240" s="9"/>
      <c r="B240" s="145"/>
      <c r="C240" s="146"/>
      <c r="D240" s="9"/>
      <c r="E240" s="9"/>
      <c r="F240" s="133"/>
      <c r="G240" s="145"/>
      <c r="H240" s="146"/>
      <c r="I240" s="9"/>
      <c r="J240" s="9"/>
      <c r="K240" s="133"/>
      <c r="L240" s="145"/>
      <c r="M240" s="146"/>
      <c r="N240" s="9"/>
      <c r="O240" s="9"/>
      <c r="P240" s="133"/>
      <c r="Q240" s="145"/>
      <c r="R240" s="146"/>
      <c r="S240" s="9"/>
      <c r="T240" s="9"/>
      <c r="U240" s="133"/>
      <c r="V240" s="145"/>
      <c r="W240" s="146"/>
      <c r="X240" s="9"/>
      <c r="Y240" s="9"/>
      <c r="Z240" s="133"/>
      <c r="AA240" s="145"/>
      <c r="AB240" s="146"/>
      <c r="AC240" s="9"/>
      <c r="AD240" s="9"/>
      <c r="AE240" s="133"/>
      <c r="AF240" s="151"/>
      <c r="AG240" s="9"/>
      <c r="AH240" s="106"/>
      <c r="AI240" s="106"/>
      <c r="AJ240" s="106"/>
      <c r="AK240" s="106"/>
      <c r="AL240" s="106"/>
      <c r="AM240" s="106"/>
      <c r="AN240" s="106"/>
      <c r="AO240" s="106"/>
      <c r="AP240" s="106"/>
      <c r="AQ240" s="106"/>
      <c r="AR240" s="106"/>
      <c r="AS240" s="106"/>
      <c r="AT240" s="106"/>
      <c r="AU240" s="106"/>
      <c r="AV240" s="106"/>
      <c r="AW240" s="106"/>
      <c r="AX240" s="106"/>
      <c r="AY240" s="106"/>
      <c r="AZ240" s="106"/>
      <c r="BA240" s="106"/>
      <c r="BB240" s="106"/>
      <c r="BC240" s="106"/>
      <c r="BD240" s="106"/>
      <c r="BE240" s="106"/>
      <c r="BF240" s="106"/>
      <c r="BG240" s="106"/>
      <c r="BH240" s="106"/>
      <c r="BI240" s="106"/>
      <c r="BJ240" s="106"/>
      <c r="BK240" s="106"/>
      <c r="BL240" s="106"/>
      <c r="BM240" s="106"/>
      <c r="BN240" s="106"/>
      <c r="BO240" s="106"/>
      <c r="BP240" s="106"/>
      <c r="BQ240" s="106"/>
      <c r="BR240" s="106"/>
      <c r="BS240" s="106"/>
      <c r="BT240" s="106"/>
      <c r="BU240" s="106"/>
      <c r="BV240" s="106"/>
      <c r="BW240" s="106"/>
      <c r="BX240" s="106"/>
      <c r="BY240" s="106"/>
      <c r="BZ240" s="106"/>
      <c r="CA240" s="106"/>
      <c r="CB240" s="106"/>
      <c r="CC240" s="106"/>
      <c r="CD240" s="106"/>
      <c r="CE240" s="106"/>
      <c r="CF240" s="106"/>
      <c r="CG240" s="106"/>
    </row>
    <row r="241" spans="1:85">
      <c r="A241" s="9"/>
      <c r="B241" s="145"/>
      <c r="C241" s="146"/>
      <c r="D241" s="9"/>
      <c r="E241" s="9"/>
      <c r="F241" s="133"/>
      <c r="G241" s="145"/>
      <c r="H241" s="146"/>
      <c r="I241" s="9"/>
      <c r="J241" s="9"/>
      <c r="K241" s="133"/>
      <c r="L241" s="145"/>
      <c r="M241" s="146"/>
      <c r="N241" s="9"/>
      <c r="O241" s="9"/>
      <c r="P241" s="133"/>
      <c r="Q241" s="145"/>
      <c r="R241" s="146"/>
      <c r="S241" s="9"/>
      <c r="T241" s="9"/>
      <c r="U241" s="133"/>
      <c r="V241" s="145"/>
      <c r="W241" s="146"/>
      <c r="X241" s="9"/>
      <c r="Y241" s="9"/>
      <c r="Z241" s="133"/>
      <c r="AA241" s="145"/>
      <c r="AB241" s="146"/>
      <c r="AC241" s="9"/>
      <c r="AD241" s="9"/>
      <c r="AE241" s="133"/>
      <c r="AF241" s="151"/>
      <c r="AG241" s="9"/>
      <c r="AH241" s="106"/>
      <c r="AI241" s="106"/>
      <c r="AJ241" s="106"/>
      <c r="AK241" s="106"/>
      <c r="AL241" s="106"/>
      <c r="AM241" s="106"/>
      <c r="AN241" s="106"/>
      <c r="AO241" s="106"/>
      <c r="AP241" s="106"/>
      <c r="AQ241" s="106"/>
      <c r="AR241" s="106"/>
      <c r="AS241" s="106"/>
      <c r="AT241" s="106"/>
      <c r="AU241" s="106"/>
      <c r="AV241" s="106"/>
      <c r="AW241" s="106"/>
      <c r="AX241" s="106"/>
      <c r="AY241" s="106"/>
      <c r="AZ241" s="106"/>
      <c r="BA241" s="106"/>
      <c r="BB241" s="106"/>
      <c r="BC241" s="106"/>
      <c r="BD241" s="106"/>
      <c r="BE241" s="106"/>
      <c r="BF241" s="106"/>
      <c r="BG241" s="106"/>
      <c r="BH241" s="106"/>
      <c r="BI241" s="106"/>
      <c r="BJ241" s="106"/>
      <c r="BK241" s="106"/>
      <c r="BL241" s="106"/>
      <c r="BM241" s="106"/>
      <c r="BN241" s="106"/>
      <c r="BO241" s="106"/>
      <c r="BP241" s="106"/>
      <c r="BQ241" s="106"/>
      <c r="BR241" s="106"/>
      <c r="BS241" s="106"/>
      <c r="BT241" s="106"/>
      <c r="BU241" s="106"/>
      <c r="BV241" s="106"/>
      <c r="BW241" s="106"/>
      <c r="BX241" s="106"/>
      <c r="BY241" s="106"/>
      <c r="BZ241" s="106"/>
      <c r="CA241" s="106"/>
      <c r="CB241" s="106"/>
      <c r="CC241" s="106"/>
      <c r="CD241" s="106"/>
      <c r="CE241" s="106"/>
      <c r="CF241" s="106"/>
      <c r="CG241" s="106"/>
    </row>
    <row r="242" spans="1:85">
      <c r="A242" s="9"/>
      <c r="B242" s="145"/>
      <c r="C242" s="146"/>
      <c r="D242" s="9"/>
      <c r="E242" s="9"/>
      <c r="F242" s="133"/>
      <c r="G242" s="145"/>
      <c r="H242" s="146"/>
      <c r="I242" s="9"/>
      <c r="J242" s="9"/>
      <c r="K242" s="133"/>
      <c r="L242" s="145"/>
      <c r="M242" s="146"/>
      <c r="N242" s="9"/>
      <c r="O242" s="9"/>
      <c r="P242" s="133"/>
      <c r="Q242" s="145"/>
      <c r="R242" s="146"/>
      <c r="S242" s="9"/>
      <c r="T242" s="9"/>
      <c r="U242" s="133"/>
      <c r="V242" s="145"/>
      <c r="W242" s="146"/>
      <c r="X242" s="9"/>
      <c r="Y242" s="9"/>
      <c r="Z242" s="133"/>
      <c r="AA242" s="145"/>
      <c r="AB242" s="146"/>
      <c r="AC242" s="9"/>
      <c r="AD242" s="9"/>
      <c r="AE242" s="133"/>
      <c r="AF242" s="151"/>
      <c r="AG242" s="9"/>
      <c r="AH242" s="106"/>
      <c r="AI242" s="106"/>
      <c r="AJ242" s="106"/>
      <c r="AK242" s="106"/>
      <c r="AL242" s="106"/>
      <c r="AM242" s="106"/>
      <c r="AN242" s="106"/>
      <c r="AO242" s="106"/>
      <c r="AP242" s="106"/>
      <c r="AQ242" s="106"/>
      <c r="AR242" s="106"/>
      <c r="AS242" s="106"/>
      <c r="AT242" s="106"/>
      <c r="AU242" s="106"/>
      <c r="AV242" s="106"/>
      <c r="AW242" s="106"/>
      <c r="AX242" s="106"/>
      <c r="AY242" s="106"/>
      <c r="AZ242" s="106"/>
      <c r="BA242" s="106"/>
      <c r="BB242" s="106"/>
      <c r="BC242" s="106"/>
      <c r="BD242" s="106"/>
      <c r="BE242" s="106"/>
      <c r="BF242" s="106"/>
      <c r="BG242" s="106"/>
      <c r="BH242" s="106"/>
      <c r="BI242" s="106"/>
      <c r="BJ242" s="106"/>
      <c r="BK242" s="106"/>
      <c r="BL242" s="106"/>
      <c r="BM242" s="106"/>
      <c r="BN242" s="106"/>
      <c r="BO242" s="106"/>
      <c r="BP242" s="106"/>
      <c r="BQ242" s="106"/>
      <c r="BR242" s="106"/>
      <c r="BS242" s="106"/>
      <c r="BT242" s="106"/>
      <c r="BU242" s="106"/>
      <c r="BV242" s="106"/>
      <c r="BW242" s="106"/>
      <c r="BX242" s="106"/>
      <c r="BY242" s="106"/>
      <c r="BZ242" s="106"/>
      <c r="CA242" s="106"/>
      <c r="CB242" s="106"/>
      <c r="CC242" s="106"/>
      <c r="CD242" s="106"/>
      <c r="CE242" s="106"/>
      <c r="CF242" s="106"/>
      <c r="CG242" s="106"/>
    </row>
    <row r="243" spans="1:85">
      <c r="A243" s="9"/>
      <c r="B243" s="145"/>
      <c r="C243" s="146"/>
      <c r="D243" s="9"/>
      <c r="E243" s="9"/>
      <c r="F243" s="133"/>
      <c r="G243" s="145"/>
      <c r="H243" s="146"/>
      <c r="I243" s="9"/>
      <c r="J243" s="9"/>
      <c r="K243" s="133"/>
      <c r="L243" s="145"/>
      <c r="M243" s="146"/>
      <c r="N243" s="9"/>
      <c r="O243" s="9"/>
      <c r="P243" s="133"/>
      <c r="Q243" s="145"/>
      <c r="R243" s="146"/>
      <c r="S243" s="9"/>
      <c r="T243" s="9"/>
      <c r="U243" s="133"/>
      <c r="V243" s="145"/>
      <c r="W243" s="146"/>
      <c r="X243" s="9"/>
      <c r="Y243" s="9"/>
      <c r="Z243" s="133"/>
      <c r="AA243" s="145"/>
      <c r="AB243" s="146"/>
      <c r="AC243" s="9"/>
      <c r="AD243" s="9"/>
      <c r="AE243" s="133"/>
      <c r="AF243" s="151"/>
      <c r="AG243" s="9"/>
      <c r="AH243" s="106"/>
      <c r="AI243" s="106"/>
      <c r="AJ243" s="106"/>
      <c r="AK243" s="106"/>
      <c r="AL243" s="106"/>
      <c r="AM243" s="106"/>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BO243" s="106"/>
      <c r="BP243" s="106"/>
      <c r="BQ243" s="106"/>
      <c r="BR243" s="106"/>
      <c r="BS243" s="106"/>
      <c r="BT243" s="106"/>
      <c r="BU243" s="106"/>
      <c r="BV243" s="106"/>
      <c r="BW243" s="106"/>
      <c r="BX243" s="106"/>
      <c r="BY243" s="106"/>
      <c r="BZ243" s="106"/>
      <c r="CA243" s="106"/>
      <c r="CB243" s="106"/>
      <c r="CC243" s="106"/>
      <c r="CD243" s="106"/>
      <c r="CE243" s="106"/>
      <c r="CF243" s="106"/>
      <c r="CG243" s="106"/>
    </row>
    <row r="244" spans="1:85">
      <c r="A244" s="9"/>
      <c r="B244" s="145"/>
      <c r="C244" s="146"/>
      <c r="D244" s="9"/>
      <c r="E244" s="9"/>
      <c r="F244" s="133"/>
      <c r="G244" s="145"/>
      <c r="H244" s="146"/>
      <c r="I244" s="9"/>
      <c r="J244" s="9"/>
      <c r="K244" s="133"/>
      <c r="L244" s="145"/>
      <c r="M244" s="146"/>
      <c r="N244" s="9"/>
      <c r="O244" s="9"/>
      <c r="P244" s="133"/>
      <c r="Q244" s="145"/>
      <c r="R244" s="146"/>
      <c r="S244" s="9"/>
      <c r="T244" s="9"/>
      <c r="U244" s="133"/>
      <c r="V244" s="145"/>
      <c r="W244" s="146"/>
      <c r="X244" s="9"/>
      <c r="Y244" s="9"/>
      <c r="Z244" s="133"/>
      <c r="AA244" s="145"/>
      <c r="AB244" s="146"/>
      <c r="AC244" s="9"/>
      <c r="AD244" s="9"/>
      <c r="AE244" s="133"/>
      <c r="AF244" s="151"/>
      <c r="AG244" s="9"/>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6"/>
      <c r="BQ244" s="106"/>
      <c r="BR244" s="106"/>
      <c r="BS244" s="106"/>
      <c r="BT244" s="106"/>
      <c r="BU244" s="106"/>
      <c r="BV244" s="106"/>
      <c r="BW244" s="106"/>
      <c r="BX244" s="106"/>
      <c r="BY244" s="106"/>
      <c r="BZ244" s="106"/>
      <c r="CA244" s="106"/>
      <c r="CB244" s="106"/>
      <c r="CC244" s="106"/>
      <c r="CD244" s="106"/>
      <c r="CE244" s="106"/>
      <c r="CF244" s="106"/>
      <c r="CG244" s="106"/>
    </row>
    <row r="245" spans="1:85">
      <c r="A245" s="9"/>
      <c r="B245" s="145"/>
      <c r="C245" s="146"/>
      <c r="D245" s="9"/>
      <c r="E245" s="9"/>
      <c r="F245" s="133"/>
      <c r="G245" s="145"/>
      <c r="H245" s="146"/>
      <c r="I245" s="9"/>
      <c r="J245" s="9"/>
      <c r="K245" s="133"/>
      <c r="L245" s="145"/>
      <c r="M245" s="146"/>
      <c r="N245" s="9"/>
      <c r="O245" s="9"/>
      <c r="P245" s="133"/>
      <c r="Q245" s="145"/>
      <c r="R245" s="146"/>
      <c r="S245" s="9"/>
      <c r="T245" s="9"/>
      <c r="U245" s="133"/>
      <c r="V245" s="145"/>
      <c r="W245" s="146"/>
      <c r="X245" s="9"/>
      <c r="Y245" s="9"/>
      <c r="Z245" s="133"/>
      <c r="AA245" s="145"/>
      <c r="AB245" s="146"/>
      <c r="AC245" s="9"/>
      <c r="AD245" s="9"/>
      <c r="AE245" s="133"/>
      <c r="AF245" s="151"/>
      <c r="AG245" s="9"/>
      <c r="AH245" s="106"/>
      <c r="AI245" s="106"/>
      <c r="AJ245" s="106"/>
      <c r="AK245" s="106"/>
      <c r="AL245" s="106"/>
      <c r="AM245" s="106"/>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6"/>
      <c r="BQ245" s="106"/>
      <c r="BR245" s="106"/>
      <c r="BS245" s="106"/>
      <c r="BT245" s="106"/>
      <c r="BU245" s="106"/>
      <c r="BV245" s="106"/>
      <c r="BW245" s="106"/>
      <c r="BX245" s="106"/>
      <c r="BY245" s="106"/>
      <c r="BZ245" s="106"/>
      <c r="CA245" s="106"/>
      <c r="CB245" s="106"/>
      <c r="CC245" s="106"/>
      <c r="CD245" s="106"/>
      <c r="CE245" s="106"/>
      <c r="CF245" s="106"/>
      <c r="CG245" s="106"/>
    </row>
    <row r="246" spans="1:85">
      <c r="A246" s="9"/>
      <c r="B246" s="145"/>
      <c r="C246" s="146"/>
      <c r="D246" s="9"/>
      <c r="E246" s="9"/>
      <c r="F246" s="133"/>
      <c r="G246" s="145"/>
      <c r="H246" s="146"/>
      <c r="I246" s="9"/>
      <c r="J246" s="9"/>
      <c r="K246" s="133"/>
      <c r="L246" s="145"/>
      <c r="M246" s="146"/>
      <c r="N246" s="9"/>
      <c r="O246" s="9"/>
      <c r="P246" s="133"/>
      <c r="Q246" s="145"/>
      <c r="R246" s="146"/>
      <c r="S246" s="9"/>
      <c r="T246" s="9"/>
      <c r="U246" s="133"/>
      <c r="V246" s="145"/>
      <c r="W246" s="146"/>
      <c r="X246" s="9"/>
      <c r="Y246" s="9"/>
      <c r="Z246" s="133"/>
      <c r="AA246" s="145"/>
      <c r="AB246" s="146"/>
      <c r="AC246" s="9"/>
      <c r="AD246" s="9"/>
      <c r="AE246" s="133"/>
      <c r="AF246" s="151"/>
      <c r="AG246" s="9"/>
      <c r="AH246" s="106"/>
      <c r="AI246" s="106"/>
      <c r="AJ246" s="106"/>
      <c r="AK246" s="106"/>
      <c r="AL246" s="106"/>
      <c r="AM246" s="106"/>
      <c r="AN246" s="106"/>
      <c r="AO246" s="106"/>
      <c r="AP246" s="106"/>
      <c r="AQ246" s="106"/>
      <c r="AR246" s="106"/>
      <c r="AS246" s="106"/>
      <c r="AT246" s="106"/>
      <c r="AU246" s="106"/>
      <c r="AV246" s="106"/>
      <c r="AW246" s="106"/>
      <c r="AX246" s="106"/>
      <c r="AY246" s="106"/>
      <c r="AZ246" s="106"/>
      <c r="BA246" s="106"/>
      <c r="BB246" s="106"/>
      <c r="BC246" s="106"/>
      <c r="BD246" s="106"/>
      <c r="BE246" s="106"/>
      <c r="BF246" s="106"/>
      <c r="BG246" s="106"/>
      <c r="BH246" s="106"/>
      <c r="BI246" s="106"/>
      <c r="BJ246" s="106"/>
      <c r="BK246" s="106"/>
      <c r="BL246" s="106"/>
      <c r="BM246" s="106"/>
      <c r="BN246" s="106"/>
      <c r="BO246" s="106"/>
      <c r="BP246" s="106"/>
      <c r="BQ246" s="106"/>
      <c r="BR246" s="106"/>
      <c r="BS246" s="106"/>
      <c r="BT246" s="106"/>
      <c r="BU246" s="106"/>
      <c r="BV246" s="106"/>
      <c r="BW246" s="106"/>
      <c r="BX246" s="106"/>
      <c r="BY246" s="106"/>
      <c r="BZ246" s="106"/>
      <c r="CA246" s="106"/>
      <c r="CB246" s="106"/>
      <c r="CC246" s="106"/>
      <c r="CD246" s="106"/>
      <c r="CE246" s="106"/>
      <c r="CF246" s="106"/>
      <c r="CG246" s="106"/>
    </row>
    <row r="247" spans="1:85">
      <c r="A247" s="9"/>
      <c r="B247" s="145"/>
      <c r="C247" s="146"/>
      <c r="D247" s="9"/>
      <c r="E247" s="9"/>
      <c r="F247" s="133"/>
      <c r="G247" s="145"/>
      <c r="H247" s="146"/>
      <c r="I247" s="9"/>
      <c r="J247" s="9"/>
      <c r="K247" s="133"/>
      <c r="L247" s="145"/>
      <c r="M247" s="146"/>
      <c r="N247" s="9"/>
      <c r="O247" s="9"/>
      <c r="P247" s="133"/>
      <c r="Q247" s="145"/>
      <c r="R247" s="146"/>
      <c r="S247" s="9"/>
      <c r="T247" s="9"/>
      <c r="U247" s="133"/>
      <c r="V247" s="145"/>
      <c r="W247" s="146"/>
      <c r="X247" s="9"/>
      <c r="Y247" s="9"/>
      <c r="Z247" s="133"/>
      <c r="AA247" s="145"/>
      <c r="AB247" s="146"/>
      <c r="AC247" s="9"/>
      <c r="AD247" s="9"/>
      <c r="AE247" s="133"/>
      <c r="AF247" s="151"/>
      <c r="AG247" s="9"/>
      <c r="AH247" s="106"/>
      <c r="AI247" s="106"/>
      <c r="AJ247" s="106"/>
      <c r="AK247" s="106"/>
      <c r="AL247" s="106"/>
      <c r="AM247" s="106"/>
      <c r="AN247" s="106"/>
      <c r="AO247" s="106"/>
      <c r="AP247" s="106"/>
      <c r="AQ247" s="106"/>
      <c r="AR247" s="106"/>
      <c r="AS247" s="106"/>
      <c r="AT247" s="106"/>
      <c r="AU247" s="106"/>
      <c r="AV247" s="106"/>
      <c r="AW247" s="106"/>
      <c r="AX247" s="106"/>
      <c r="AY247" s="106"/>
      <c r="AZ247" s="106"/>
      <c r="BA247" s="106"/>
      <c r="BB247" s="106"/>
      <c r="BC247" s="106"/>
      <c r="BD247" s="106"/>
      <c r="BE247" s="106"/>
      <c r="BF247" s="106"/>
      <c r="BG247" s="106"/>
      <c r="BH247" s="106"/>
      <c r="BI247" s="106"/>
      <c r="BJ247" s="106"/>
      <c r="BK247" s="106"/>
      <c r="BL247" s="106"/>
      <c r="BM247" s="106"/>
      <c r="BN247" s="106"/>
      <c r="BO247" s="106"/>
      <c r="BP247" s="106"/>
      <c r="BQ247" s="106"/>
      <c r="BR247" s="106"/>
      <c r="BS247" s="106"/>
      <c r="BT247" s="106"/>
      <c r="BU247" s="106"/>
      <c r="BV247" s="106"/>
      <c r="BW247" s="106"/>
      <c r="BX247" s="106"/>
      <c r="BY247" s="106"/>
      <c r="BZ247" s="106"/>
      <c r="CA247" s="106"/>
      <c r="CB247" s="106"/>
      <c r="CC247" s="106"/>
      <c r="CD247" s="106"/>
      <c r="CE247" s="106"/>
      <c r="CF247" s="106"/>
      <c r="CG247" s="106"/>
    </row>
    <row r="248" spans="1:85">
      <c r="A248" s="9"/>
      <c r="B248" s="145"/>
      <c r="C248" s="146"/>
      <c r="D248" s="9"/>
      <c r="E248" s="9"/>
      <c r="F248" s="133"/>
      <c r="G248" s="145"/>
      <c r="H248" s="146"/>
      <c r="I248" s="9"/>
      <c r="J248" s="9"/>
      <c r="K248" s="133"/>
      <c r="L248" s="145"/>
      <c r="M248" s="146"/>
      <c r="N248" s="9"/>
      <c r="O248" s="9"/>
      <c r="P248" s="133"/>
      <c r="Q248" s="145"/>
      <c r="R248" s="146"/>
      <c r="S248" s="9"/>
      <c r="T248" s="9"/>
      <c r="U248" s="133"/>
      <c r="V248" s="145"/>
      <c r="W248" s="146"/>
      <c r="X248" s="9"/>
      <c r="Y248" s="9"/>
      <c r="Z248" s="133"/>
      <c r="AA248" s="145"/>
      <c r="AB248" s="146"/>
      <c r="AC248" s="9"/>
      <c r="AD248" s="9"/>
      <c r="AE248" s="133"/>
      <c r="AF248" s="151"/>
      <c r="AG248" s="9"/>
      <c r="AH248" s="106"/>
      <c r="AI248" s="106"/>
      <c r="AJ248" s="106"/>
      <c r="AK248" s="106"/>
      <c r="AL248" s="106"/>
      <c r="AM248" s="106"/>
      <c r="AN248" s="106"/>
      <c r="AO248" s="106"/>
      <c r="AP248" s="106"/>
      <c r="AQ248" s="106"/>
      <c r="AR248" s="106"/>
      <c r="AS248" s="106"/>
      <c r="AT248" s="106"/>
      <c r="AU248" s="106"/>
      <c r="AV248" s="106"/>
      <c r="AW248" s="106"/>
      <c r="AX248" s="106"/>
      <c r="AY248" s="106"/>
      <c r="AZ248" s="106"/>
      <c r="BA248" s="106"/>
      <c r="BB248" s="106"/>
      <c r="BC248" s="106"/>
      <c r="BD248" s="106"/>
      <c r="BE248" s="106"/>
      <c r="BF248" s="106"/>
      <c r="BG248" s="106"/>
      <c r="BH248" s="106"/>
      <c r="BI248" s="106"/>
      <c r="BJ248" s="106"/>
      <c r="BK248" s="106"/>
      <c r="BL248" s="106"/>
      <c r="BM248" s="106"/>
      <c r="BN248" s="106"/>
      <c r="BO248" s="106"/>
      <c r="BP248" s="106"/>
      <c r="BQ248" s="106"/>
      <c r="BR248" s="106"/>
      <c r="BS248" s="106"/>
      <c r="BT248" s="106"/>
      <c r="BU248" s="106"/>
      <c r="BV248" s="106"/>
      <c r="BW248" s="106"/>
      <c r="BX248" s="106"/>
      <c r="BY248" s="106"/>
      <c r="BZ248" s="106"/>
      <c r="CA248" s="106"/>
      <c r="CB248" s="106"/>
      <c r="CC248" s="106"/>
      <c r="CD248" s="106"/>
      <c r="CE248" s="106"/>
      <c r="CF248" s="106"/>
      <c r="CG248" s="106"/>
    </row>
    <row r="249" spans="1:85">
      <c r="A249" s="9"/>
      <c r="B249" s="145"/>
      <c r="C249" s="146"/>
      <c r="D249" s="9"/>
      <c r="E249" s="9"/>
      <c r="F249" s="133"/>
      <c r="G249" s="145"/>
      <c r="H249" s="146"/>
      <c r="I249" s="9"/>
      <c r="J249" s="9"/>
      <c r="K249" s="133"/>
      <c r="L249" s="145"/>
      <c r="M249" s="146"/>
      <c r="N249" s="9"/>
      <c r="O249" s="9"/>
      <c r="P249" s="133"/>
      <c r="Q249" s="145"/>
      <c r="R249" s="146"/>
      <c r="S249" s="9"/>
      <c r="T249" s="9"/>
      <c r="U249" s="133"/>
      <c r="V249" s="145"/>
      <c r="W249" s="146"/>
      <c r="X249" s="9"/>
      <c r="Y249" s="9"/>
      <c r="Z249" s="133"/>
      <c r="AA249" s="145"/>
      <c r="AB249" s="146"/>
      <c r="AC249" s="9"/>
      <c r="AD249" s="9"/>
      <c r="AE249" s="133"/>
      <c r="AF249" s="151"/>
      <c r="AG249" s="9"/>
      <c r="AH249" s="106"/>
      <c r="AI249" s="106"/>
      <c r="AJ249" s="106"/>
      <c r="AK249" s="106"/>
      <c r="AL249" s="106"/>
      <c r="AM249" s="106"/>
      <c r="AN249" s="106"/>
      <c r="AO249" s="106"/>
      <c r="AP249" s="106"/>
      <c r="AQ249" s="106"/>
      <c r="AR249" s="106"/>
      <c r="AS249" s="106"/>
      <c r="AT249" s="106"/>
      <c r="AU249" s="106"/>
      <c r="AV249" s="106"/>
      <c r="AW249" s="106"/>
      <c r="AX249" s="106"/>
      <c r="AY249" s="106"/>
      <c r="AZ249" s="106"/>
      <c r="BA249" s="106"/>
      <c r="BB249" s="106"/>
      <c r="BC249" s="106"/>
      <c r="BD249" s="106"/>
      <c r="BE249" s="106"/>
      <c r="BF249" s="106"/>
      <c r="BG249" s="106"/>
      <c r="BH249" s="106"/>
      <c r="BI249" s="106"/>
      <c r="BJ249" s="106"/>
      <c r="BK249" s="106"/>
      <c r="BL249" s="106"/>
      <c r="BM249" s="106"/>
      <c r="BN249" s="106"/>
      <c r="BO249" s="106"/>
      <c r="BP249" s="106"/>
      <c r="BQ249" s="106"/>
      <c r="BR249" s="106"/>
      <c r="BS249" s="106"/>
      <c r="BT249" s="106"/>
      <c r="BU249" s="106"/>
      <c r="BV249" s="106"/>
      <c r="BW249" s="106"/>
      <c r="BX249" s="106"/>
      <c r="BY249" s="106"/>
      <c r="BZ249" s="106"/>
      <c r="CA249" s="106"/>
      <c r="CB249" s="106"/>
      <c r="CC249" s="106"/>
      <c r="CD249" s="106"/>
      <c r="CE249" s="106"/>
      <c r="CF249" s="106"/>
      <c r="CG249" s="106"/>
    </row>
    <row r="250" spans="1:85">
      <c r="A250" s="9"/>
      <c r="B250" s="145"/>
      <c r="C250" s="146"/>
      <c r="D250" s="9"/>
      <c r="E250" s="9"/>
      <c r="F250" s="133"/>
      <c r="G250" s="145"/>
      <c r="H250" s="146"/>
      <c r="I250" s="9"/>
      <c r="J250" s="9"/>
      <c r="K250" s="133"/>
      <c r="L250" s="145"/>
      <c r="M250" s="146"/>
      <c r="N250" s="9"/>
      <c r="O250" s="9"/>
      <c r="P250" s="133"/>
      <c r="Q250" s="145"/>
      <c r="R250" s="146"/>
      <c r="S250" s="9"/>
      <c r="T250" s="9"/>
      <c r="U250" s="133"/>
      <c r="V250" s="145"/>
      <c r="W250" s="146"/>
      <c r="X250" s="9"/>
      <c r="Y250" s="9"/>
      <c r="Z250" s="133"/>
      <c r="AA250" s="145"/>
      <c r="AB250" s="146"/>
      <c r="AC250" s="9"/>
      <c r="AD250" s="9"/>
      <c r="AE250" s="133"/>
      <c r="AF250" s="151"/>
      <c r="AG250" s="9"/>
      <c r="AH250" s="106"/>
      <c r="AI250" s="106"/>
      <c r="AJ250" s="106"/>
      <c r="AK250" s="106"/>
      <c r="AL250" s="106"/>
      <c r="AM250" s="106"/>
      <c r="AN250" s="106"/>
      <c r="AO250" s="106"/>
      <c r="AP250" s="106"/>
      <c r="AQ250" s="106"/>
      <c r="AR250" s="106"/>
      <c r="AS250" s="106"/>
      <c r="AT250" s="106"/>
      <c r="AU250" s="106"/>
      <c r="AV250" s="106"/>
      <c r="AW250" s="106"/>
      <c r="AX250" s="106"/>
      <c r="AY250" s="106"/>
      <c r="AZ250" s="106"/>
      <c r="BA250" s="106"/>
      <c r="BB250" s="106"/>
      <c r="BC250" s="106"/>
      <c r="BD250" s="106"/>
      <c r="BE250" s="106"/>
      <c r="BF250" s="106"/>
      <c r="BG250" s="106"/>
      <c r="BH250" s="106"/>
      <c r="BI250" s="106"/>
      <c r="BJ250" s="106"/>
      <c r="BK250" s="106"/>
      <c r="BL250" s="106"/>
      <c r="BM250" s="106"/>
      <c r="BN250" s="106"/>
      <c r="BO250" s="106"/>
      <c r="BP250" s="106"/>
      <c r="BQ250" s="106"/>
      <c r="BR250" s="106"/>
      <c r="BS250" s="106"/>
      <c r="BT250" s="106"/>
      <c r="BU250" s="106"/>
      <c r="BV250" s="106"/>
      <c r="BW250" s="106"/>
      <c r="BX250" s="106"/>
      <c r="BY250" s="106"/>
      <c r="BZ250" s="106"/>
      <c r="CA250" s="106"/>
      <c r="CB250" s="106"/>
      <c r="CC250" s="106"/>
      <c r="CD250" s="106"/>
      <c r="CE250" s="106"/>
      <c r="CF250" s="106"/>
      <c r="CG250" s="106"/>
    </row>
    <row r="251" spans="1:85">
      <c r="A251" s="9"/>
      <c r="B251" s="145"/>
      <c r="C251" s="146"/>
      <c r="D251" s="9"/>
      <c r="E251" s="9"/>
      <c r="F251" s="133"/>
      <c r="G251" s="145"/>
      <c r="H251" s="146"/>
      <c r="I251" s="9"/>
      <c r="J251" s="9"/>
      <c r="K251" s="133"/>
      <c r="L251" s="145"/>
      <c r="M251" s="146"/>
      <c r="N251" s="9"/>
      <c r="O251" s="9"/>
      <c r="P251" s="133"/>
      <c r="Q251" s="145"/>
      <c r="R251" s="146"/>
      <c r="S251" s="9"/>
      <c r="T251" s="9"/>
      <c r="U251" s="133"/>
      <c r="V251" s="145"/>
      <c r="W251" s="146"/>
      <c r="X251" s="9"/>
      <c r="Y251" s="9"/>
      <c r="Z251" s="133"/>
      <c r="AA251" s="145"/>
      <c r="AB251" s="146"/>
      <c r="AC251" s="9"/>
      <c r="AD251" s="9"/>
      <c r="AE251" s="133"/>
      <c r="AF251" s="151"/>
      <c r="AG251" s="9"/>
      <c r="AH251" s="106"/>
      <c r="AI251" s="106"/>
      <c r="AJ251" s="106"/>
      <c r="AK251" s="106"/>
      <c r="AL251" s="106"/>
      <c r="AM251" s="106"/>
      <c r="AN251" s="106"/>
      <c r="AO251" s="106"/>
      <c r="AP251" s="106"/>
      <c r="AQ251" s="106"/>
      <c r="AR251" s="106"/>
      <c r="AS251" s="106"/>
      <c r="AT251" s="106"/>
      <c r="AU251" s="106"/>
      <c r="AV251" s="106"/>
      <c r="AW251" s="106"/>
      <c r="AX251" s="106"/>
      <c r="AY251" s="106"/>
      <c r="AZ251" s="106"/>
      <c r="BA251" s="106"/>
      <c r="BB251" s="106"/>
      <c r="BC251" s="106"/>
      <c r="BD251" s="106"/>
      <c r="BE251" s="106"/>
      <c r="BF251" s="106"/>
      <c r="BG251" s="106"/>
      <c r="BH251" s="106"/>
      <c r="BI251" s="106"/>
      <c r="BJ251" s="106"/>
      <c r="BK251" s="106"/>
      <c r="BL251" s="106"/>
      <c r="BM251" s="106"/>
      <c r="BN251" s="106"/>
      <c r="BO251" s="106"/>
      <c r="BP251" s="106"/>
      <c r="BQ251" s="106"/>
      <c r="BR251" s="106"/>
      <c r="BS251" s="106"/>
      <c r="BT251" s="106"/>
      <c r="BU251" s="106"/>
      <c r="BV251" s="106"/>
      <c r="BW251" s="106"/>
      <c r="BX251" s="106"/>
      <c r="BY251" s="106"/>
      <c r="BZ251" s="106"/>
      <c r="CA251" s="106"/>
      <c r="CB251" s="106"/>
      <c r="CC251" s="106"/>
      <c r="CD251" s="106"/>
      <c r="CE251" s="106"/>
      <c r="CF251" s="106"/>
      <c r="CG251" s="106"/>
    </row>
    <row r="252" spans="1:85">
      <c r="A252" s="9"/>
      <c r="B252" s="145"/>
      <c r="C252" s="146"/>
      <c r="D252" s="9"/>
      <c r="E252" s="9"/>
      <c r="F252" s="133"/>
      <c r="G252" s="145"/>
      <c r="H252" s="146"/>
      <c r="I252" s="9"/>
      <c r="J252" s="9"/>
      <c r="K252" s="133"/>
      <c r="L252" s="145"/>
      <c r="M252" s="146"/>
      <c r="N252" s="9"/>
      <c r="O252" s="9"/>
      <c r="P252" s="133"/>
      <c r="Q252" s="145"/>
      <c r="R252" s="146"/>
      <c r="S252" s="9"/>
      <c r="T252" s="9"/>
      <c r="U252" s="133"/>
      <c r="V252" s="145"/>
      <c r="W252" s="146"/>
      <c r="X252" s="9"/>
      <c r="Y252" s="9"/>
      <c r="Z252" s="133"/>
      <c r="AA252" s="145"/>
      <c r="AB252" s="146"/>
      <c r="AC252" s="9"/>
      <c r="AD252" s="9"/>
      <c r="AE252" s="133"/>
      <c r="AF252" s="151"/>
      <c r="AG252" s="9"/>
      <c r="AH252" s="106"/>
      <c r="AI252" s="106"/>
      <c r="AJ252" s="106"/>
      <c r="AK252" s="106"/>
      <c r="AL252" s="106"/>
      <c r="AM252" s="106"/>
      <c r="AN252" s="106"/>
      <c r="AO252" s="106"/>
      <c r="AP252" s="106"/>
      <c r="AQ252" s="106"/>
      <c r="AR252" s="106"/>
      <c r="AS252" s="106"/>
      <c r="AT252" s="106"/>
      <c r="AU252" s="106"/>
      <c r="AV252" s="106"/>
      <c r="AW252" s="106"/>
      <c r="AX252" s="106"/>
      <c r="AY252" s="106"/>
      <c r="AZ252" s="106"/>
      <c r="BA252" s="106"/>
      <c r="BB252" s="106"/>
      <c r="BC252" s="106"/>
      <c r="BD252" s="106"/>
      <c r="BE252" s="106"/>
      <c r="BF252" s="106"/>
      <c r="BG252" s="106"/>
      <c r="BH252" s="106"/>
      <c r="BI252" s="106"/>
      <c r="BJ252" s="106"/>
      <c r="BK252" s="106"/>
      <c r="BL252" s="106"/>
      <c r="BM252" s="106"/>
      <c r="BN252" s="106"/>
      <c r="BO252" s="106"/>
      <c r="BP252" s="106"/>
      <c r="BQ252" s="106"/>
      <c r="BR252" s="106"/>
      <c r="BS252" s="106"/>
      <c r="BT252" s="106"/>
      <c r="BU252" s="106"/>
      <c r="BV252" s="106"/>
      <c r="BW252" s="106"/>
      <c r="BX252" s="106"/>
      <c r="BY252" s="106"/>
      <c r="BZ252" s="106"/>
      <c r="CA252" s="106"/>
      <c r="CB252" s="106"/>
      <c r="CC252" s="106"/>
      <c r="CD252" s="106"/>
      <c r="CE252" s="106"/>
      <c r="CF252" s="106"/>
      <c r="CG252" s="106"/>
    </row>
    <row r="253" spans="1:85">
      <c r="A253" s="9"/>
      <c r="B253" s="145"/>
      <c r="C253" s="146"/>
      <c r="D253" s="9"/>
      <c r="E253" s="9"/>
      <c r="F253" s="133"/>
      <c r="G253" s="145"/>
      <c r="H253" s="146"/>
      <c r="I253" s="9"/>
      <c r="J253" s="9"/>
      <c r="K253" s="133"/>
      <c r="L253" s="145"/>
      <c r="M253" s="146"/>
      <c r="N253" s="9"/>
      <c r="O253" s="9"/>
      <c r="P253" s="133"/>
      <c r="Q253" s="145"/>
      <c r="R253" s="146"/>
      <c r="S253" s="9"/>
      <c r="T253" s="9"/>
      <c r="U253" s="133"/>
      <c r="V253" s="145"/>
      <c r="W253" s="146"/>
      <c r="X253" s="9"/>
      <c r="Y253" s="9"/>
      <c r="Z253" s="133"/>
      <c r="AA253" s="145"/>
      <c r="AB253" s="146"/>
      <c r="AC253" s="9"/>
      <c r="AD253" s="9"/>
      <c r="AE253" s="133"/>
      <c r="AF253" s="151"/>
      <c r="AG253" s="9"/>
      <c r="AH253" s="106"/>
      <c r="AI253" s="106"/>
      <c r="AJ253" s="106"/>
      <c r="AK253" s="106"/>
      <c r="AL253" s="106"/>
      <c r="AM253" s="106"/>
      <c r="AN253" s="106"/>
      <c r="AO253" s="106"/>
      <c r="AP253" s="106"/>
      <c r="AQ253" s="106"/>
      <c r="AR253" s="106"/>
      <c r="AS253" s="106"/>
      <c r="AT253" s="106"/>
      <c r="AU253" s="106"/>
      <c r="AV253" s="106"/>
      <c r="AW253" s="106"/>
      <c r="AX253" s="106"/>
      <c r="AY253" s="106"/>
      <c r="AZ253" s="106"/>
      <c r="BA253" s="106"/>
      <c r="BB253" s="106"/>
      <c r="BC253" s="106"/>
      <c r="BD253" s="106"/>
      <c r="BE253" s="106"/>
      <c r="BF253" s="106"/>
      <c r="BG253" s="106"/>
      <c r="BH253" s="106"/>
      <c r="BI253" s="106"/>
      <c r="BJ253" s="106"/>
      <c r="BK253" s="106"/>
      <c r="BL253" s="106"/>
      <c r="BM253" s="106"/>
      <c r="BN253" s="106"/>
      <c r="BO253" s="106"/>
      <c r="BP253" s="106"/>
      <c r="BQ253" s="106"/>
      <c r="BR253" s="106"/>
      <c r="BS253" s="106"/>
      <c r="BT253" s="106"/>
      <c r="BU253" s="106"/>
      <c r="BV253" s="106"/>
      <c r="BW253" s="106"/>
      <c r="BX253" s="106"/>
      <c r="BY253" s="106"/>
      <c r="BZ253" s="106"/>
      <c r="CA253" s="106"/>
      <c r="CB253" s="106"/>
      <c r="CC253" s="106"/>
      <c r="CD253" s="106"/>
      <c r="CE253" s="106"/>
      <c r="CF253" s="106"/>
      <c r="CG253" s="106"/>
    </row>
    <row r="254" spans="1:85">
      <c r="A254" s="9"/>
      <c r="B254" s="145"/>
      <c r="C254" s="146"/>
      <c r="D254" s="9"/>
      <c r="E254" s="9"/>
      <c r="F254" s="133"/>
      <c r="G254" s="145"/>
      <c r="H254" s="146"/>
      <c r="I254" s="9"/>
      <c r="J254" s="9"/>
      <c r="K254" s="133"/>
      <c r="L254" s="145"/>
      <c r="M254" s="146"/>
      <c r="N254" s="9"/>
      <c r="O254" s="9"/>
      <c r="P254" s="133"/>
      <c r="Q254" s="145"/>
      <c r="R254" s="146"/>
      <c r="S254" s="9"/>
      <c r="T254" s="9"/>
      <c r="U254" s="133"/>
      <c r="V254" s="145"/>
      <c r="W254" s="146"/>
      <c r="X254" s="9"/>
      <c r="Y254" s="9"/>
      <c r="Z254" s="133"/>
      <c r="AA254" s="145"/>
      <c r="AB254" s="146"/>
      <c r="AC254" s="9"/>
      <c r="AD254" s="9"/>
      <c r="AE254" s="133"/>
      <c r="AF254" s="151"/>
      <c r="AG254" s="9"/>
      <c r="AH254" s="106"/>
      <c r="AI254" s="106"/>
      <c r="AJ254" s="106"/>
      <c r="AK254" s="106"/>
      <c r="AL254" s="106"/>
      <c r="AM254" s="106"/>
      <c r="AN254" s="106"/>
      <c r="AO254" s="106"/>
      <c r="AP254" s="106"/>
      <c r="AQ254" s="106"/>
      <c r="AR254" s="106"/>
      <c r="AS254" s="106"/>
      <c r="AT254" s="106"/>
      <c r="AU254" s="106"/>
      <c r="AV254" s="106"/>
      <c r="AW254" s="106"/>
      <c r="AX254" s="106"/>
      <c r="AY254" s="106"/>
      <c r="AZ254" s="106"/>
      <c r="BA254" s="106"/>
      <c r="BB254" s="106"/>
      <c r="BC254" s="106"/>
      <c r="BD254" s="106"/>
      <c r="BE254" s="106"/>
      <c r="BF254" s="106"/>
      <c r="BG254" s="106"/>
      <c r="BH254" s="106"/>
      <c r="BI254" s="106"/>
      <c r="BJ254" s="106"/>
      <c r="BK254" s="106"/>
      <c r="BL254" s="106"/>
      <c r="BM254" s="106"/>
      <c r="BN254" s="106"/>
      <c r="BO254" s="106"/>
      <c r="BP254" s="106"/>
      <c r="BQ254" s="106"/>
      <c r="BR254" s="106"/>
      <c r="BS254" s="106"/>
      <c r="BT254" s="106"/>
      <c r="BU254" s="106"/>
      <c r="BV254" s="106"/>
      <c r="BW254" s="106"/>
      <c r="BX254" s="106"/>
      <c r="BY254" s="106"/>
      <c r="BZ254" s="106"/>
      <c r="CA254" s="106"/>
      <c r="CB254" s="106"/>
      <c r="CC254" s="106"/>
      <c r="CD254" s="106"/>
      <c r="CE254" s="106"/>
      <c r="CF254" s="106"/>
      <c r="CG254" s="106"/>
    </row>
    <row r="255" spans="1:85">
      <c r="A255" s="9"/>
      <c r="B255" s="145"/>
      <c r="C255" s="146"/>
      <c r="D255" s="9"/>
      <c r="E255" s="9"/>
      <c r="F255" s="133"/>
      <c r="G255" s="145"/>
      <c r="H255" s="146"/>
      <c r="I255" s="9"/>
      <c r="J255" s="9"/>
      <c r="K255" s="133"/>
      <c r="L255" s="145"/>
      <c r="M255" s="146"/>
      <c r="N255" s="9"/>
      <c r="O255" s="9"/>
      <c r="P255" s="133"/>
      <c r="Q255" s="145"/>
      <c r="R255" s="146"/>
      <c r="S255" s="9"/>
      <c r="T255" s="9"/>
      <c r="U255" s="133"/>
      <c r="V255" s="145"/>
      <c r="W255" s="146"/>
      <c r="X255" s="9"/>
      <c r="Y255" s="9"/>
      <c r="Z255" s="133"/>
      <c r="AA255" s="145"/>
      <c r="AB255" s="146"/>
      <c r="AC255" s="9"/>
      <c r="AD255" s="9"/>
      <c r="AE255" s="133"/>
      <c r="AF255" s="151"/>
      <c r="AG255" s="9"/>
      <c r="AH255" s="106"/>
      <c r="AI255" s="106"/>
      <c r="AJ255" s="106"/>
      <c r="AK255" s="106"/>
      <c r="AL255" s="106"/>
      <c r="AM255" s="106"/>
      <c r="AN255" s="106"/>
      <c r="AO255" s="106"/>
      <c r="AP255" s="106"/>
      <c r="AQ255" s="106"/>
      <c r="AR255" s="106"/>
      <c r="AS255" s="106"/>
      <c r="AT255" s="106"/>
      <c r="AU255" s="106"/>
      <c r="AV255" s="106"/>
      <c r="AW255" s="106"/>
      <c r="AX255" s="106"/>
      <c r="AY255" s="106"/>
      <c r="AZ255" s="106"/>
      <c r="BA255" s="106"/>
      <c r="BB255" s="106"/>
      <c r="BC255" s="106"/>
      <c r="BD255" s="106"/>
      <c r="BE255" s="106"/>
      <c r="BF255" s="106"/>
      <c r="BG255" s="106"/>
      <c r="BH255" s="106"/>
      <c r="BI255" s="106"/>
      <c r="BJ255" s="106"/>
      <c r="BK255" s="106"/>
      <c r="BL255" s="106"/>
      <c r="BM255" s="106"/>
      <c r="BN255" s="106"/>
      <c r="BO255" s="106"/>
      <c r="BP255" s="106"/>
      <c r="BQ255" s="106"/>
      <c r="BR255" s="106"/>
      <c r="BS255" s="106"/>
      <c r="BT255" s="106"/>
      <c r="BU255" s="106"/>
      <c r="BV255" s="106"/>
      <c r="BW255" s="106"/>
      <c r="BX255" s="106"/>
      <c r="BY255" s="106"/>
      <c r="BZ255" s="106"/>
      <c r="CA255" s="106"/>
      <c r="CB255" s="106"/>
      <c r="CC255" s="106"/>
      <c r="CD255" s="106"/>
      <c r="CE255" s="106"/>
      <c r="CF255" s="106"/>
      <c r="CG255" s="106"/>
    </row>
    <row r="256" spans="1:85">
      <c r="A256" s="9"/>
      <c r="B256" s="145"/>
      <c r="C256" s="146"/>
      <c r="D256" s="9"/>
      <c r="E256" s="9"/>
      <c r="F256" s="133"/>
      <c r="G256" s="145"/>
      <c r="H256" s="146"/>
      <c r="I256" s="9"/>
      <c r="J256" s="9"/>
      <c r="K256" s="133"/>
      <c r="L256" s="145"/>
      <c r="M256" s="146"/>
      <c r="N256" s="9"/>
      <c r="O256" s="9"/>
      <c r="P256" s="133"/>
      <c r="Q256" s="145"/>
      <c r="R256" s="146"/>
      <c r="S256" s="9"/>
      <c r="T256" s="9"/>
      <c r="U256" s="133"/>
      <c r="V256" s="145"/>
      <c r="W256" s="146"/>
      <c r="X256" s="9"/>
      <c r="Y256" s="9"/>
      <c r="Z256" s="133"/>
      <c r="AA256" s="145"/>
      <c r="AB256" s="146"/>
      <c r="AC256" s="9"/>
      <c r="AD256" s="9"/>
      <c r="AE256" s="133"/>
      <c r="AF256" s="151"/>
      <c r="AG256" s="9"/>
      <c r="AH256" s="106"/>
      <c r="AI256" s="106"/>
      <c r="AJ256" s="106"/>
      <c r="AK256" s="106"/>
      <c r="AL256" s="106"/>
      <c r="AM256" s="106"/>
      <c r="AN256" s="106"/>
      <c r="AO256" s="106"/>
      <c r="AP256" s="106"/>
      <c r="AQ256" s="106"/>
      <c r="AR256" s="106"/>
      <c r="AS256" s="106"/>
      <c r="AT256" s="106"/>
      <c r="AU256" s="106"/>
      <c r="AV256" s="106"/>
      <c r="AW256" s="106"/>
      <c r="AX256" s="106"/>
      <c r="AY256" s="106"/>
      <c r="AZ256" s="106"/>
      <c r="BA256" s="106"/>
      <c r="BB256" s="106"/>
      <c r="BC256" s="106"/>
      <c r="BD256" s="106"/>
      <c r="BE256" s="106"/>
      <c r="BF256" s="106"/>
      <c r="BG256" s="106"/>
      <c r="BH256" s="106"/>
      <c r="BI256" s="106"/>
      <c r="BJ256" s="106"/>
      <c r="BK256" s="106"/>
      <c r="BL256" s="106"/>
      <c r="BM256" s="106"/>
      <c r="BN256" s="106"/>
      <c r="BO256" s="106"/>
      <c r="BP256" s="106"/>
      <c r="BQ256" s="106"/>
      <c r="BR256" s="106"/>
      <c r="BS256" s="106"/>
      <c r="BT256" s="106"/>
      <c r="BU256" s="106"/>
      <c r="BV256" s="106"/>
      <c r="BW256" s="106"/>
      <c r="BX256" s="106"/>
      <c r="BY256" s="106"/>
      <c r="BZ256" s="106"/>
      <c r="CA256" s="106"/>
      <c r="CB256" s="106"/>
      <c r="CC256" s="106"/>
      <c r="CD256" s="106"/>
      <c r="CE256" s="106"/>
      <c r="CF256" s="106"/>
      <c r="CG256" s="106"/>
    </row>
    <row r="257" spans="1:85">
      <c r="A257" s="9"/>
      <c r="B257" s="145"/>
      <c r="C257" s="146"/>
      <c r="D257" s="9"/>
      <c r="E257" s="9"/>
      <c r="F257" s="133"/>
      <c r="G257" s="145"/>
      <c r="H257" s="146"/>
      <c r="I257" s="9"/>
      <c r="J257" s="9"/>
      <c r="K257" s="133"/>
      <c r="L257" s="145"/>
      <c r="M257" s="146"/>
      <c r="N257" s="9"/>
      <c r="O257" s="9"/>
      <c r="P257" s="133"/>
      <c r="Q257" s="145"/>
      <c r="R257" s="146"/>
      <c r="S257" s="9"/>
      <c r="T257" s="9"/>
      <c r="U257" s="133"/>
      <c r="V257" s="145"/>
      <c r="W257" s="146"/>
      <c r="X257" s="9"/>
      <c r="Y257" s="9"/>
      <c r="Z257" s="133"/>
      <c r="AA257" s="145"/>
      <c r="AB257" s="146"/>
      <c r="AC257" s="9"/>
      <c r="AD257" s="9"/>
      <c r="AE257" s="133"/>
      <c r="AF257" s="151"/>
      <c r="AG257" s="9"/>
      <c r="AH257" s="106"/>
      <c r="AI257" s="106"/>
      <c r="AJ257" s="106"/>
      <c r="AK257" s="106"/>
      <c r="AL257" s="106"/>
      <c r="AM257" s="106"/>
      <c r="AN257" s="106"/>
      <c r="AO257" s="106"/>
      <c r="AP257" s="106"/>
      <c r="AQ257" s="106"/>
      <c r="AR257" s="106"/>
      <c r="AS257" s="106"/>
      <c r="AT257" s="106"/>
      <c r="AU257" s="106"/>
      <c r="AV257" s="106"/>
      <c r="AW257" s="106"/>
      <c r="AX257" s="106"/>
      <c r="AY257" s="106"/>
      <c r="AZ257" s="106"/>
      <c r="BA257" s="106"/>
      <c r="BB257" s="106"/>
      <c r="BC257" s="106"/>
      <c r="BD257" s="106"/>
      <c r="BE257" s="106"/>
      <c r="BF257" s="106"/>
      <c r="BG257" s="106"/>
      <c r="BH257" s="106"/>
      <c r="BI257" s="106"/>
      <c r="BJ257" s="106"/>
      <c r="BK257" s="106"/>
      <c r="BL257" s="106"/>
      <c r="BM257" s="106"/>
      <c r="BN257" s="106"/>
      <c r="BO257" s="106"/>
      <c r="BP257" s="106"/>
      <c r="BQ257" s="106"/>
      <c r="BR257" s="106"/>
      <c r="BS257" s="106"/>
      <c r="BT257" s="106"/>
      <c r="BU257" s="106"/>
      <c r="BV257" s="106"/>
      <c r="BW257" s="106"/>
      <c r="BX257" s="106"/>
      <c r="BY257" s="106"/>
      <c r="BZ257" s="106"/>
      <c r="CA257" s="106"/>
      <c r="CB257" s="106"/>
      <c r="CC257" s="106"/>
      <c r="CD257" s="106"/>
      <c r="CE257" s="106"/>
      <c r="CF257" s="106"/>
      <c r="CG257" s="106"/>
    </row>
    <row r="258" spans="1:85">
      <c r="A258" s="9"/>
      <c r="B258" s="145"/>
      <c r="C258" s="146"/>
      <c r="D258" s="9"/>
      <c r="E258" s="9"/>
      <c r="F258" s="133"/>
      <c r="G258" s="145"/>
      <c r="H258" s="146"/>
      <c r="I258" s="9"/>
      <c r="J258" s="9"/>
      <c r="K258" s="133"/>
      <c r="L258" s="145"/>
      <c r="M258" s="146"/>
      <c r="N258" s="9"/>
      <c r="O258" s="9"/>
      <c r="P258" s="133"/>
      <c r="Q258" s="145"/>
      <c r="R258" s="146"/>
      <c r="S258" s="9"/>
      <c r="T258" s="9"/>
      <c r="U258" s="133"/>
      <c r="V258" s="145"/>
      <c r="W258" s="146"/>
      <c r="X258" s="9"/>
      <c r="Y258" s="9"/>
      <c r="Z258" s="133"/>
      <c r="AA258" s="145"/>
      <c r="AB258" s="146"/>
      <c r="AC258" s="9"/>
      <c r="AD258" s="9"/>
      <c r="AE258" s="133"/>
      <c r="AF258" s="151"/>
      <c r="AG258" s="9"/>
      <c r="AH258" s="106"/>
      <c r="AI258" s="106"/>
      <c r="AJ258" s="106"/>
      <c r="AK258" s="106"/>
      <c r="AL258" s="106"/>
      <c r="AM258" s="106"/>
      <c r="AN258" s="106"/>
      <c r="AO258" s="106"/>
      <c r="AP258" s="106"/>
      <c r="AQ258" s="106"/>
      <c r="AR258" s="106"/>
      <c r="AS258" s="106"/>
      <c r="AT258" s="106"/>
      <c r="AU258" s="106"/>
      <c r="AV258" s="106"/>
      <c r="AW258" s="106"/>
      <c r="AX258" s="106"/>
      <c r="AY258" s="106"/>
      <c r="AZ258" s="106"/>
      <c r="BA258" s="106"/>
      <c r="BB258" s="106"/>
      <c r="BC258" s="106"/>
      <c r="BD258" s="106"/>
      <c r="BE258" s="106"/>
      <c r="BF258" s="106"/>
      <c r="BG258" s="106"/>
      <c r="BH258" s="106"/>
      <c r="BI258" s="106"/>
      <c r="BJ258" s="106"/>
      <c r="BK258" s="106"/>
      <c r="BL258" s="106"/>
      <c r="BM258" s="106"/>
      <c r="BN258" s="106"/>
      <c r="BO258" s="106"/>
      <c r="BP258" s="106"/>
      <c r="BQ258" s="106"/>
      <c r="BR258" s="106"/>
      <c r="BS258" s="106"/>
      <c r="BT258" s="106"/>
      <c r="BU258" s="106"/>
      <c r="BV258" s="106"/>
      <c r="BW258" s="106"/>
      <c r="BX258" s="106"/>
      <c r="BY258" s="106"/>
      <c r="BZ258" s="106"/>
      <c r="CA258" s="106"/>
      <c r="CB258" s="106"/>
      <c r="CC258" s="106"/>
      <c r="CD258" s="106"/>
      <c r="CE258" s="106"/>
      <c r="CF258" s="106"/>
      <c r="CG258" s="106"/>
    </row>
    <row r="259" spans="1:85">
      <c r="A259" s="9"/>
      <c r="B259" s="145"/>
      <c r="C259" s="146"/>
      <c r="D259" s="9"/>
      <c r="E259" s="9"/>
      <c r="F259" s="133"/>
      <c r="G259" s="145"/>
      <c r="H259" s="146"/>
      <c r="I259" s="9"/>
      <c r="J259" s="9"/>
      <c r="K259" s="133"/>
      <c r="L259" s="145"/>
      <c r="M259" s="146"/>
      <c r="N259" s="9"/>
      <c r="O259" s="9"/>
      <c r="P259" s="133"/>
      <c r="Q259" s="145"/>
      <c r="R259" s="146"/>
      <c r="S259" s="9"/>
      <c r="T259" s="9"/>
      <c r="U259" s="133"/>
      <c r="V259" s="145"/>
      <c r="W259" s="146"/>
      <c r="X259" s="9"/>
      <c r="Y259" s="9"/>
      <c r="Z259" s="133"/>
      <c r="AA259" s="145"/>
      <c r="AB259" s="146"/>
      <c r="AC259" s="9"/>
      <c r="AD259" s="9"/>
      <c r="AE259" s="133"/>
      <c r="AF259" s="151"/>
      <c r="AG259" s="9"/>
      <c r="AH259" s="106"/>
      <c r="AI259" s="106"/>
      <c r="AJ259" s="106"/>
      <c r="AK259" s="106"/>
      <c r="AL259" s="106"/>
      <c r="AM259" s="106"/>
      <c r="AN259" s="106"/>
      <c r="AO259" s="106"/>
      <c r="AP259" s="106"/>
      <c r="AQ259" s="106"/>
      <c r="AR259" s="106"/>
      <c r="AS259" s="106"/>
      <c r="AT259" s="106"/>
      <c r="AU259" s="106"/>
      <c r="AV259" s="106"/>
      <c r="AW259" s="106"/>
      <c r="AX259" s="106"/>
      <c r="AY259" s="106"/>
      <c r="AZ259" s="106"/>
      <c r="BA259" s="106"/>
      <c r="BB259" s="106"/>
      <c r="BC259" s="106"/>
      <c r="BD259" s="106"/>
      <c r="BE259" s="106"/>
      <c r="BF259" s="106"/>
      <c r="BG259" s="106"/>
      <c r="BH259" s="106"/>
      <c r="BI259" s="106"/>
      <c r="BJ259" s="106"/>
      <c r="BK259" s="106"/>
      <c r="BL259" s="106"/>
      <c r="BM259" s="106"/>
      <c r="BN259" s="106"/>
      <c r="BO259" s="106"/>
      <c r="BP259" s="106"/>
      <c r="BQ259" s="106"/>
      <c r="BR259" s="106"/>
      <c r="BS259" s="106"/>
      <c r="BT259" s="106"/>
      <c r="BU259" s="106"/>
      <c r="BV259" s="106"/>
      <c r="BW259" s="106"/>
      <c r="BX259" s="106"/>
      <c r="BY259" s="106"/>
      <c r="BZ259" s="106"/>
      <c r="CA259" s="106"/>
      <c r="CB259" s="106"/>
      <c r="CC259" s="106"/>
      <c r="CD259" s="106"/>
      <c r="CE259" s="106"/>
      <c r="CF259" s="106"/>
      <c r="CG259" s="106"/>
    </row>
    <row r="260" spans="1:85">
      <c r="A260" s="9"/>
      <c r="B260" s="145"/>
      <c r="C260" s="146"/>
      <c r="D260" s="9"/>
      <c r="E260" s="9"/>
      <c r="F260" s="133"/>
      <c r="G260" s="145"/>
      <c r="H260" s="146"/>
      <c r="I260" s="9"/>
      <c r="J260" s="9"/>
      <c r="K260" s="133"/>
      <c r="L260" s="145"/>
      <c r="M260" s="146"/>
      <c r="N260" s="9"/>
      <c r="O260" s="9"/>
      <c r="P260" s="133"/>
      <c r="Q260" s="145"/>
      <c r="R260" s="146"/>
      <c r="S260" s="9"/>
      <c r="T260" s="9"/>
      <c r="U260" s="133"/>
      <c r="V260" s="145"/>
      <c r="W260" s="146"/>
      <c r="X260" s="9"/>
      <c r="Y260" s="9"/>
      <c r="Z260" s="133"/>
      <c r="AA260" s="145"/>
      <c r="AB260" s="146"/>
      <c r="AC260" s="9"/>
      <c r="AD260" s="9"/>
      <c r="AE260" s="133"/>
      <c r="AF260" s="151"/>
      <c r="AG260" s="9"/>
      <c r="AH260" s="106"/>
      <c r="AI260" s="106"/>
      <c r="AJ260" s="106"/>
      <c r="AK260" s="106"/>
      <c r="AL260" s="106"/>
      <c r="AM260" s="106"/>
      <c r="AN260" s="106"/>
      <c r="AO260" s="106"/>
      <c r="AP260" s="106"/>
      <c r="AQ260" s="106"/>
      <c r="AR260" s="106"/>
      <c r="AS260" s="106"/>
      <c r="AT260" s="106"/>
      <c r="AU260" s="106"/>
      <c r="AV260" s="106"/>
      <c r="AW260" s="106"/>
      <c r="AX260" s="106"/>
      <c r="AY260" s="106"/>
      <c r="AZ260" s="106"/>
      <c r="BA260" s="106"/>
      <c r="BB260" s="106"/>
      <c r="BC260" s="106"/>
      <c r="BD260" s="106"/>
      <c r="BE260" s="106"/>
      <c r="BF260" s="106"/>
      <c r="BG260" s="106"/>
      <c r="BH260" s="106"/>
      <c r="BI260" s="106"/>
      <c r="BJ260" s="106"/>
      <c r="BK260" s="106"/>
      <c r="BL260" s="106"/>
      <c r="BM260" s="106"/>
      <c r="BN260" s="106"/>
      <c r="BO260" s="106"/>
      <c r="BP260" s="106"/>
      <c r="BQ260" s="106"/>
      <c r="BR260" s="106"/>
      <c r="BS260" s="106"/>
      <c r="BT260" s="106"/>
      <c r="BU260" s="106"/>
      <c r="BV260" s="106"/>
      <c r="BW260" s="106"/>
      <c r="BX260" s="106"/>
      <c r="BY260" s="106"/>
      <c r="BZ260" s="106"/>
      <c r="CA260" s="106"/>
      <c r="CB260" s="106"/>
      <c r="CC260" s="106"/>
      <c r="CD260" s="106"/>
      <c r="CE260" s="106"/>
      <c r="CF260" s="106"/>
      <c r="CG260" s="106"/>
    </row>
    <row r="261" spans="1:85">
      <c r="A261" s="9"/>
      <c r="B261" s="145"/>
      <c r="C261" s="146"/>
      <c r="D261" s="9"/>
      <c r="E261" s="9"/>
      <c r="F261" s="133"/>
      <c r="G261" s="145"/>
      <c r="H261" s="146"/>
      <c r="I261" s="9"/>
      <c r="J261" s="9"/>
      <c r="K261" s="133"/>
      <c r="L261" s="145"/>
      <c r="M261" s="146"/>
      <c r="N261" s="9"/>
      <c r="O261" s="9"/>
      <c r="P261" s="133"/>
      <c r="Q261" s="145"/>
      <c r="R261" s="146"/>
      <c r="S261" s="9"/>
      <c r="T261" s="9"/>
      <c r="U261" s="133"/>
      <c r="V261" s="145"/>
      <c r="W261" s="146"/>
      <c r="X261" s="9"/>
      <c r="Y261" s="9"/>
      <c r="Z261" s="133"/>
      <c r="AA261" s="145"/>
      <c r="AB261" s="146"/>
      <c r="AC261" s="9"/>
      <c r="AD261" s="9"/>
      <c r="AE261" s="133"/>
      <c r="AF261" s="151"/>
      <c r="AG261" s="9"/>
      <c r="AH261" s="106"/>
      <c r="AI261" s="106"/>
      <c r="AJ261" s="106"/>
      <c r="AK261" s="106"/>
      <c r="AL261" s="106"/>
      <c r="AM261" s="106"/>
      <c r="AN261" s="106"/>
      <c r="AO261" s="106"/>
      <c r="AP261" s="106"/>
      <c r="AQ261" s="106"/>
      <c r="AR261" s="106"/>
      <c r="AS261" s="106"/>
      <c r="AT261" s="106"/>
      <c r="AU261" s="106"/>
      <c r="AV261" s="106"/>
      <c r="AW261" s="106"/>
      <c r="AX261" s="106"/>
      <c r="AY261" s="106"/>
      <c r="AZ261" s="106"/>
      <c r="BA261" s="106"/>
      <c r="BB261" s="106"/>
      <c r="BC261" s="106"/>
      <c r="BD261" s="106"/>
      <c r="BE261" s="106"/>
      <c r="BF261" s="106"/>
      <c r="BG261" s="106"/>
      <c r="BH261" s="106"/>
      <c r="BI261" s="106"/>
      <c r="BJ261" s="106"/>
      <c r="BK261" s="106"/>
      <c r="BL261" s="106"/>
      <c r="BM261" s="106"/>
      <c r="BN261" s="106"/>
      <c r="BO261" s="106"/>
      <c r="BP261" s="106"/>
      <c r="BQ261" s="106"/>
      <c r="BR261" s="106"/>
      <c r="BS261" s="106"/>
      <c r="BT261" s="106"/>
      <c r="BU261" s="106"/>
      <c r="BV261" s="106"/>
      <c r="BW261" s="106"/>
      <c r="BX261" s="106"/>
      <c r="BY261" s="106"/>
      <c r="BZ261" s="106"/>
      <c r="CA261" s="106"/>
      <c r="CB261" s="106"/>
      <c r="CC261" s="106"/>
      <c r="CD261" s="106"/>
      <c r="CE261" s="106"/>
      <c r="CF261" s="106"/>
      <c r="CG261" s="106"/>
    </row>
    <row r="262" spans="1:85">
      <c r="A262" s="9"/>
      <c r="B262" s="145"/>
      <c r="C262" s="146"/>
      <c r="D262" s="9"/>
      <c r="E262" s="9"/>
      <c r="F262" s="133"/>
      <c r="G262" s="145"/>
      <c r="H262" s="146"/>
      <c r="I262" s="9"/>
      <c r="J262" s="9"/>
      <c r="K262" s="133"/>
      <c r="L262" s="145"/>
      <c r="M262" s="146"/>
      <c r="N262" s="9"/>
      <c r="O262" s="9"/>
      <c r="P262" s="133"/>
      <c r="Q262" s="145"/>
      <c r="R262" s="146"/>
      <c r="S262" s="9"/>
      <c r="T262" s="9"/>
      <c r="U262" s="133"/>
      <c r="V262" s="145"/>
      <c r="W262" s="146"/>
      <c r="X262" s="9"/>
      <c r="Y262" s="9"/>
      <c r="Z262" s="133"/>
      <c r="AA262" s="145"/>
      <c r="AB262" s="146"/>
      <c r="AC262" s="9"/>
      <c r="AD262" s="9"/>
      <c r="AE262" s="133"/>
      <c r="AF262" s="151"/>
      <c r="AG262" s="9"/>
      <c r="AH262" s="106"/>
      <c r="AI262" s="106"/>
      <c r="AJ262" s="106"/>
      <c r="AK262" s="106"/>
      <c r="AL262" s="106"/>
      <c r="AM262" s="106"/>
      <c r="AN262" s="106"/>
      <c r="AO262" s="106"/>
      <c r="AP262" s="106"/>
      <c r="AQ262" s="106"/>
      <c r="AR262" s="106"/>
      <c r="AS262" s="106"/>
      <c r="AT262" s="106"/>
      <c r="AU262" s="106"/>
      <c r="AV262" s="106"/>
      <c r="AW262" s="106"/>
      <c r="AX262" s="106"/>
      <c r="AY262" s="106"/>
      <c r="AZ262" s="106"/>
      <c r="BA262" s="106"/>
      <c r="BB262" s="106"/>
      <c r="BC262" s="106"/>
      <c r="BD262" s="106"/>
      <c r="BE262" s="106"/>
      <c r="BF262" s="106"/>
      <c r="BG262" s="106"/>
      <c r="BH262" s="106"/>
      <c r="BI262" s="106"/>
      <c r="BJ262" s="106"/>
      <c r="BK262" s="106"/>
      <c r="BL262" s="106"/>
      <c r="BM262" s="106"/>
      <c r="BN262" s="106"/>
      <c r="BO262" s="106"/>
      <c r="BP262" s="106"/>
      <c r="BQ262" s="106"/>
      <c r="BR262" s="106"/>
      <c r="BS262" s="106"/>
      <c r="BT262" s="106"/>
      <c r="BU262" s="106"/>
      <c r="BV262" s="106"/>
      <c r="BW262" s="106"/>
      <c r="BX262" s="106"/>
      <c r="BY262" s="106"/>
      <c r="BZ262" s="106"/>
      <c r="CA262" s="106"/>
      <c r="CB262" s="106"/>
      <c r="CC262" s="106"/>
      <c r="CD262" s="106"/>
      <c r="CE262" s="106"/>
      <c r="CF262" s="106"/>
      <c r="CG262" s="106"/>
    </row>
    <row r="263" spans="1:85">
      <c r="A263" s="9"/>
      <c r="B263" s="145"/>
      <c r="C263" s="146"/>
      <c r="D263" s="9"/>
      <c r="E263" s="9"/>
      <c r="F263" s="133"/>
      <c r="G263" s="145"/>
      <c r="H263" s="146"/>
      <c r="I263" s="9"/>
      <c r="J263" s="9"/>
      <c r="K263" s="133"/>
      <c r="L263" s="145"/>
      <c r="M263" s="146"/>
      <c r="N263" s="9"/>
      <c r="O263" s="9"/>
      <c r="P263" s="133"/>
      <c r="Q263" s="145"/>
      <c r="R263" s="146"/>
      <c r="S263" s="9"/>
      <c r="T263" s="9"/>
      <c r="U263" s="133"/>
      <c r="V263" s="145"/>
      <c r="W263" s="146"/>
      <c r="X263" s="9"/>
      <c r="Y263" s="9"/>
      <c r="Z263" s="133"/>
      <c r="AA263" s="145"/>
      <c r="AB263" s="146"/>
      <c r="AC263" s="9"/>
      <c r="AD263" s="9"/>
      <c r="AE263" s="133"/>
      <c r="AF263" s="151"/>
      <c r="AG263" s="9"/>
      <c r="AH263" s="106"/>
      <c r="AI263" s="106"/>
      <c r="AJ263" s="106"/>
      <c r="AK263" s="106"/>
      <c r="AL263" s="106"/>
      <c r="AM263" s="106"/>
      <c r="AN263" s="106"/>
      <c r="AO263" s="106"/>
      <c r="AP263" s="106"/>
      <c r="AQ263" s="106"/>
      <c r="AR263" s="106"/>
      <c r="AS263" s="106"/>
      <c r="AT263" s="106"/>
      <c r="AU263" s="106"/>
      <c r="AV263" s="106"/>
      <c r="AW263" s="106"/>
      <c r="AX263" s="106"/>
      <c r="AY263" s="106"/>
      <c r="AZ263" s="106"/>
      <c r="BA263" s="106"/>
      <c r="BB263" s="106"/>
      <c r="BC263" s="106"/>
      <c r="BD263" s="106"/>
      <c r="BE263" s="106"/>
      <c r="BF263" s="106"/>
      <c r="BG263" s="106"/>
      <c r="BH263" s="106"/>
      <c r="BI263" s="106"/>
      <c r="BJ263" s="106"/>
      <c r="BK263" s="106"/>
      <c r="BL263" s="106"/>
      <c r="BM263" s="106"/>
      <c r="BN263" s="106"/>
      <c r="BO263" s="106"/>
      <c r="BP263" s="106"/>
      <c r="BQ263" s="106"/>
      <c r="BR263" s="106"/>
      <c r="BS263" s="106"/>
      <c r="BT263" s="106"/>
      <c r="BU263" s="106"/>
      <c r="BV263" s="106"/>
      <c r="BW263" s="106"/>
      <c r="BX263" s="106"/>
      <c r="BY263" s="106"/>
      <c r="BZ263" s="106"/>
      <c r="CA263" s="106"/>
      <c r="CB263" s="106"/>
      <c r="CC263" s="106"/>
      <c r="CD263" s="106"/>
      <c r="CE263" s="106"/>
      <c r="CF263" s="106"/>
      <c r="CG263" s="106"/>
    </row>
    <row r="264" spans="1:85">
      <c r="A264" s="9"/>
      <c r="B264" s="145"/>
      <c r="C264" s="146"/>
      <c r="D264" s="9"/>
      <c r="E264" s="9"/>
      <c r="F264" s="133"/>
      <c r="G264" s="145"/>
      <c r="H264" s="146"/>
      <c r="I264" s="9"/>
      <c r="J264" s="9"/>
      <c r="K264" s="133"/>
      <c r="L264" s="145"/>
      <c r="M264" s="146"/>
      <c r="N264" s="9"/>
      <c r="O264" s="9"/>
      <c r="P264" s="133"/>
      <c r="Q264" s="145"/>
      <c r="R264" s="146"/>
      <c r="S264" s="9"/>
      <c r="T264" s="9"/>
      <c r="U264" s="133"/>
      <c r="V264" s="145"/>
      <c r="W264" s="146"/>
      <c r="X264" s="9"/>
      <c r="Y264" s="9"/>
      <c r="Z264" s="133"/>
      <c r="AA264" s="145"/>
      <c r="AB264" s="146"/>
      <c r="AC264" s="9"/>
      <c r="AD264" s="9"/>
      <c r="AE264" s="133"/>
      <c r="AF264" s="151"/>
      <c r="AG264" s="9"/>
      <c r="AH264" s="106"/>
      <c r="AI264" s="106"/>
      <c r="AJ264" s="106"/>
      <c r="AK264" s="106"/>
      <c r="AL264" s="106"/>
      <c r="AM264" s="106"/>
      <c r="AN264" s="106"/>
      <c r="AO264" s="106"/>
      <c r="AP264" s="106"/>
      <c r="AQ264" s="106"/>
      <c r="AR264" s="106"/>
      <c r="AS264" s="106"/>
      <c r="AT264" s="106"/>
      <c r="AU264" s="106"/>
      <c r="AV264" s="106"/>
      <c r="AW264" s="106"/>
      <c r="AX264" s="106"/>
      <c r="AY264" s="106"/>
      <c r="AZ264" s="106"/>
      <c r="BA264" s="106"/>
      <c r="BB264" s="106"/>
      <c r="BC264" s="106"/>
      <c r="BD264" s="106"/>
      <c r="BE264" s="106"/>
      <c r="BF264" s="106"/>
      <c r="BG264" s="106"/>
      <c r="BH264" s="106"/>
      <c r="BI264" s="106"/>
      <c r="BJ264" s="106"/>
      <c r="BK264" s="106"/>
      <c r="BL264" s="106"/>
      <c r="BM264" s="106"/>
      <c r="BN264" s="106"/>
      <c r="BO264" s="106"/>
      <c r="BP264" s="106"/>
      <c r="BQ264" s="106"/>
      <c r="BR264" s="106"/>
      <c r="BS264" s="106"/>
      <c r="BT264" s="106"/>
      <c r="BU264" s="106"/>
      <c r="BV264" s="106"/>
      <c r="BW264" s="106"/>
      <c r="BX264" s="106"/>
      <c r="BY264" s="106"/>
      <c r="BZ264" s="106"/>
      <c r="CA264" s="106"/>
      <c r="CB264" s="106"/>
      <c r="CC264" s="106"/>
      <c r="CD264" s="106"/>
      <c r="CE264" s="106"/>
      <c r="CF264" s="106"/>
      <c r="CG264" s="106"/>
    </row>
    <row r="265" spans="1:85">
      <c r="A265" s="9"/>
      <c r="B265" s="145"/>
      <c r="C265" s="146"/>
      <c r="D265" s="9"/>
      <c r="E265" s="9"/>
      <c r="F265" s="133"/>
      <c r="G265" s="145"/>
      <c r="H265" s="146"/>
      <c r="I265" s="9"/>
      <c r="J265" s="9"/>
      <c r="K265" s="133"/>
      <c r="L265" s="145"/>
      <c r="M265" s="146"/>
      <c r="N265" s="9"/>
      <c r="O265" s="9"/>
      <c r="P265" s="133"/>
      <c r="Q265" s="145"/>
      <c r="R265" s="146"/>
      <c r="S265" s="9"/>
      <c r="T265" s="9"/>
      <c r="U265" s="133"/>
      <c r="V265" s="145"/>
      <c r="W265" s="146"/>
      <c r="X265" s="9"/>
      <c r="Y265" s="9"/>
      <c r="Z265" s="133"/>
      <c r="AA265" s="145"/>
      <c r="AB265" s="146"/>
      <c r="AC265" s="9"/>
      <c r="AD265" s="9"/>
      <c r="AE265" s="133"/>
      <c r="AF265" s="151"/>
      <c r="AG265" s="9"/>
      <c r="AH265" s="106"/>
      <c r="AI265" s="106"/>
      <c r="AJ265" s="106"/>
      <c r="AK265" s="106"/>
      <c r="AL265" s="106"/>
      <c r="AM265" s="106"/>
      <c r="AN265" s="106"/>
      <c r="AO265" s="106"/>
      <c r="AP265" s="106"/>
      <c r="AQ265" s="106"/>
      <c r="AR265" s="106"/>
      <c r="AS265" s="106"/>
      <c r="AT265" s="106"/>
      <c r="AU265" s="106"/>
      <c r="AV265" s="106"/>
      <c r="AW265" s="106"/>
      <c r="AX265" s="106"/>
      <c r="AY265" s="106"/>
      <c r="AZ265" s="106"/>
      <c r="BA265" s="106"/>
      <c r="BB265" s="106"/>
      <c r="BC265" s="106"/>
      <c r="BD265" s="106"/>
      <c r="BE265" s="106"/>
      <c r="BF265" s="106"/>
      <c r="BG265" s="106"/>
      <c r="BH265" s="106"/>
      <c r="BI265" s="106"/>
      <c r="BJ265" s="106"/>
      <c r="BK265" s="106"/>
      <c r="BL265" s="106"/>
      <c r="BM265" s="106"/>
      <c r="BN265" s="106"/>
      <c r="BO265" s="106"/>
      <c r="BP265" s="106"/>
      <c r="BQ265" s="106"/>
      <c r="BR265" s="106"/>
      <c r="BS265" s="106"/>
      <c r="BT265" s="106"/>
      <c r="BU265" s="106"/>
      <c r="BV265" s="106"/>
      <c r="BW265" s="106"/>
      <c r="BX265" s="106"/>
      <c r="BY265" s="106"/>
      <c r="BZ265" s="106"/>
      <c r="CA265" s="106"/>
      <c r="CB265" s="106"/>
      <c r="CC265" s="106"/>
      <c r="CD265" s="106"/>
      <c r="CE265" s="106"/>
      <c r="CF265" s="106"/>
      <c r="CG265" s="106"/>
    </row>
    <row r="266" spans="1:85">
      <c r="A266" s="9"/>
      <c r="B266" s="145"/>
      <c r="C266" s="146"/>
      <c r="D266" s="9"/>
      <c r="E266" s="9"/>
      <c r="F266" s="133"/>
      <c r="G266" s="145"/>
      <c r="H266" s="146"/>
      <c r="I266" s="9"/>
      <c r="J266" s="9"/>
      <c r="K266" s="133"/>
      <c r="L266" s="145"/>
      <c r="M266" s="146"/>
      <c r="N266" s="9"/>
      <c r="O266" s="9"/>
      <c r="P266" s="133"/>
      <c r="Q266" s="145"/>
      <c r="R266" s="146"/>
      <c r="S266" s="9"/>
      <c r="T266" s="9"/>
      <c r="U266" s="133"/>
      <c r="V266" s="145"/>
      <c r="W266" s="146"/>
      <c r="X266" s="9"/>
      <c r="Y266" s="9"/>
      <c r="Z266" s="133"/>
      <c r="AA266" s="145"/>
      <c r="AB266" s="146"/>
      <c r="AC266" s="9"/>
      <c r="AD266" s="9"/>
      <c r="AE266" s="133"/>
      <c r="AF266" s="151"/>
      <c r="AG266" s="9"/>
      <c r="AH266" s="106"/>
      <c r="AI266" s="106"/>
      <c r="AJ266" s="106"/>
      <c r="AK266" s="106"/>
      <c r="AL266" s="106"/>
      <c r="AM266" s="106"/>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6"/>
      <c r="BQ266" s="106"/>
      <c r="BR266" s="106"/>
      <c r="BS266" s="106"/>
      <c r="BT266" s="106"/>
      <c r="BU266" s="106"/>
      <c r="BV266" s="106"/>
      <c r="BW266" s="106"/>
      <c r="BX266" s="106"/>
      <c r="BY266" s="106"/>
      <c r="BZ266" s="106"/>
      <c r="CA266" s="106"/>
      <c r="CB266" s="106"/>
      <c r="CC266" s="106"/>
      <c r="CD266" s="106"/>
      <c r="CE266" s="106"/>
      <c r="CF266" s="106"/>
      <c r="CG266" s="106"/>
    </row>
    <row r="267" spans="1:85">
      <c r="A267" s="9"/>
      <c r="B267" s="145"/>
      <c r="C267" s="146"/>
      <c r="D267" s="9"/>
      <c r="E267" s="9"/>
      <c r="F267" s="133"/>
      <c r="G267" s="145"/>
      <c r="H267" s="146"/>
      <c r="I267" s="9"/>
      <c r="J267" s="9"/>
      <c r="K267" s="133"/>
      <c r="L267" s="145"/>
      <c r="M267" s="146"/>
      <c r="N267" s="9"/>
      <c r="O267" s="9"/>
      <c r="P267" s="133"/>
      <c r="Q267" s="145"/>
      <c r="R267" s="146"/>
      <c r="S267" s="9"/>
      <c r="T267" s="9"/>
      <c r="U267" s="133"/>
      <c r="V267" s="145"/>
      <c r="W267" s="146"/>
      <c r="X267" s="9"/>
      <c r="Y267" s="9"/>
      <c r="Z267" s="133"/>
      <c r="AA267" s="145"/>
      <c r="AB267" s="146"/>
      <c r="AC267" s="9"/>
      <c r="AD267" s="9"/>
      <c r="AE267" s="133"/>
      <c r="AF267" s="151"/>
      <c r="AG267" s="9"/>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6"/>
      <c r="BQ267" s="106"/>
      <c r="BR267" s="106"/>
      <c r="BS267" s="106"/>
      <c r="BT267" s="106"/>
      <c r="BU267" s="106"/>
      <c r="BV267" s="106"/>
      <c r="BW267" s="106"/>
      <c r="BX267" s="106"/>
      <c r="BY267" s="106"/>
      <c r="BZ267" s="106"/>
      <c r="CA267" s="106"/>
      <c r="CB267" s="106"/>
      <c r="CC267" s="106"/>
      <c r="CD267" s="106"/>
      <c r="CE267" s="106"/>
      <c r="CF267" s="106"/>
      <c r="CG267" s="106"/>
    </row>
    <row r="268" spans="1:85">
      <c r="A268" s="9"/>
      <c r="B268" s="145"/>
      <c r="C268" s="146"/>
      <c r="D268" s="9"/>
      <c r="E268" s="9"/>
      <c r="F268" s="133"/>
      <c r="G268" s="145"/>
      <c r="H268" s="146"/>
      <c r="I268" s="9"/>
      <c r="J268" s="9"/>
      <c r="K268" s="133"/>
      <c r="L268" s="145"/>
      <c r="M268" s="146"/>
      <c r="N268" s="9"/>
      <c r="O268" s="9"/>
      <c r="P268" s="133"/>
      <c r="Q268" s="145"/>
      <c r="R268" s="146"/>
      <c r="S268" s="9"/>
      <c r="T268" s="9"/>
      <c r="U268" s="133"/>
      <c r="V268" s="145"/>
      <c r="W268" s="146"/>
      <c r="X268" s="9"/>
      <c r="Y268" s="9"/>
      <c r="Z268" s="133"/>
      <c r="AA268" s="145"/>
      <c r="AB268" s="146"/>
      <c r="AC268" s="9"/>
      <c r="AD268" s="9"/>
      <c r="AE268" s="133"/>
      <c r="AF268" s="151"/>
      <c r="AG268" s="9"/>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6"/>
      <c r="BQ268" s="106"/>
      <c r="BR268" s="106"/>
      <c r="BS268" s="106"/>
      <c r="BT268" s="106"/>
      <c r="BU268" s="106"/>
      <c r="BV268" s="106"/>
      <c r="BW268" s="106"/>
      <c r="BX268" s="106"/>
      <c r="BY268" s="106"/>
      <c r="BZ268" s="106"/>
      <c r="CA268" s="106"/>
      <c r="CB268" s="106"/>
      <c r="CC268" s="106"/>
      <c r="CD268" s="106"/>
      <c r="CE268" s="106"/>
      <c r="CF268" s="106"/>
      <c r="CG268" s="106"/>
    </row>
    <row r="269" spans="1:85">
      <c r="A269" s="9"/>
      <c r="B269" s="145"/>
      <c r="C269" s="146"/>
      <c r="D269" s="9"/>
      <c r="E269" s="9"/>
      <c r="F269" s="133"/>
      <c r="G269" s="145"/>
      <c r="H269" s="146"/>
      <c r="I269" s="9"/>
      <c r="J269" s="9"/>
      <c r="K269" s="133"/>
      <c r="L269" s="145"/>
      <c r="M269" s="146"/>
      <c r="N269" s="9"/>
      <c r="O269" s="9"/>
      <c r="P269" s="133"/>
      <c r="Q269" s="145"/>
      <c r="R269" s="146"/>
      <c r="S269" s="9"/>
      <c r="T269" s="9"/>
      <c r="U269" s="133"/>
      <c r="V269" s="145"/>
      <c r="W269" s="146"/>
      <c r="X269" s="9"/>
      <c r="Y269" s="9"/>
      <c r="Z269" s="133"/>
      <c r="AA269" s="145"/>
      <c r="AB269" s="146"/>
      <c r="AC269" s="9"/>
      <c r="AD269" s="9"/>
      <c r="AE269" s="133"/>
      <c r="AF269" s="151"/>
      <c r="AG269" s="9"/>
      <c r="AH269" s="106"/>
      <c r="AI269" s="106"/>
      <c r="AJ269" s="106"/>
      <c r="AK269" s="106"/>
      <c r="AL269" s="106"/>
      <c r="AM269" s="106"/>
      <c r="AN269" s="106"/>
      <c r="AO269" s="106"/>
      <c r="AP269" s="106"/>
      <c r="AQ269" s="106"/>
      <c r="AR269" s="106"/>
      <c r="AS269" s="106"/>
      <c r="AT269" s="106"/>
      <c r="AU269" s="106"/>
      <c r="AV269" s="106"/>
      <c r="AW269" s="106"/>
      <c r="AX269" s="106"/>
      <c r="AY269" s="106"/>
      <c r="AZ269" s="106"/>
      <c r="BA269" s="106"/>
      <c r="BB269" s="106"/>
      <c r="BC269" s="106"/>
      <c r="BD269" s="106"/>
      <c r="BE269" s="106"/>
      <c r="BF269" s="106"/>
      <c r="BG269" s="106"/>
      <c r="BH269" s="106"/>
      <c r="BI269" s="106"/>
      <c r="BJ269" s="106"/>
      <c r="BK269" s="106"/>
      <c r="BL269" s="106"/>
      <c r="BM269" s="106"/>
      <c r="BN269" s="106"/>
      <c r="BO269" s="106"/>
      <c r="BP269" s="106"/>
      <c r="BQ269" s="106"/>
      <c r="BR269" s="106"/>
      <c r="BS269" s="106"/>
      <c r="BT269" s="106"/>
      <c r="BU269" s="106"/>
      <c r="BV269" s="106"/>
      <c r="BW269" s="106"/>
      <c r="BX269" s="106"/>
      <c r="BY269" s="106"/>
      <c r="BZ269" s="106"/>
      <c r="CA269" s="106"/>
      <c r="CB269" s="106"/>
      <c r="CC269" s="106"/>
      <c r="CD269" s="106"/>
      <c r="CE269" s="106"/>
      <c r="CF269" s="106"/>
      <c r="CG269" s="106"/>
    </row>
    <row r="270" spans="1:85">
      <c r="A270" s="9"/>
      <c r="B270" s="145"/>
      <c r="C270" s="146"/>
      <c r="D270" s="9"/>
      <c r="E270" s="9"/>
      <c r="F270" s="133"/>
      <c r="G270" s="145"/>
      <c r="H270" s="146"/>
      <c r="I270" s="9"/>
      <c r="J270" s="9"/>
      <c r="K270" s="133"/>
      <c r="L270" s="145"/>
      <c r="M270" s="146"/>
      <c r="N270" s="9"/>
      <c r="O270" s="9"/>
      <c r="P270" s="133"/>
      <c r="Q270" s="145"/>
      <c r="R270" s="146"/>
      <c r="S270" s="9"/>
      <c r="T270" s="9"/>
      <c r="U270" s="133"/>
      <c r="V270" s="145"/>
      <c r="W270" s="146"/>
      <c r="X270" s="9"/>
      <c r="Y270" s="9"/>
      <c r="Z270" s="133"/>
      <c r="AA270" s="145"/>
      <c r="AB270" s="146"/>
      <c r="AC270" s="9"/>
      <c r="AD270" s="9"/>
      <c r="AE270" s="133"/>
      <c r="AF270" s="151"/>
      <c r="AG270" s="9"/>
      <c r="AH270" s="106"/>
      <c r="AI270" s="106"/>
      <c r="AJ270" s="106"/>
      <c r="AK270" s="106"/>
      <c r="AL270" s="106"/>
      <c r="AM270" s="106"/>
      <c r="AN270" s="106"/>
      <c r="AO270" s="106"/>
      <c r="AP270" s="106"/>
      <c r="AQ270" s="106"/>
      <c r="AR270" s="106"/>
      <c r="AS270" s="106"/>
      <c r="AT270" s="106"/>
      <c r="AU270" s="106"/>
      <c r="AV270" s="106"/>
      <c r="AW270" s="106"/>
      <c r="AX270" s="106"/>
      <c r="AY270" s="106"/>
      <c r="AZ270" s="106"/>
      <c r="BA270" s="106"/>
      <c r="BB270" s="106"/>
      <c r="BC270" s="106"/>
      <c r="BD270" s="106"/>
      <c r="BE270" s="106"/>
      <c r="BF270" s="106"/>
      <c r="BG270" s="106"/>
      <c r="BH270" s="106"/>
      <c r="BI270" s="106"/>
      <c r="BJ270" s="106"/>
      <c r="BK270" s="106"/>
      <c r="BL270" s="106"/>
      <c r="BM270" s="106"/>
      <c r="BN270" s="106"/>
      <c r="BO270" s="106"/>
      <c r="BP270" s="106"/>
      <c r="BQ270" s="106"/>
      <c r="BR270" s="106"/>
      <c r="BS270" s="106"/>
      <c r="BT270" s="106"/>
      <c r="BU270" s="106"/>
      <c r="BV270" s="106"/>
      <c r="BW270" s="106"/>
      <c r="BX270" s="106"/>
      <c r="BY270" s="106"/>
      <c r="BZ270" s="106"/>
      <c r="CA270" s="106"/>
      <c r="CB270" s="106"/>
      <c r="CC270" s="106"/>
      <c r="CD270" s="106"/>
      <c r="CE270" s="106"/>
      <c r="CF270" s="106"/>
      <c r="CG270" s="106"/>
    </row>
    <row r="271" spans="1:85">
      <c r="A271" s="9"/>
      <c r="B271" s="145"/>
      <c r="C271" s="146"/>
      <c r="D271" s="9"/>
      <c r="E271" s="9"/>
      <c r="F271" s="133"/>
      <c r="G271" s="145"/>
      <c r="H271" s="146"/>
      <c r="I271" s="9"/>
      <c r="J271" s="9"/>
      <c r="K271" s="133"/>
      <c r="L271" s="145"/>
      <c r="M271" s="146"/>
      <c r="N271" s="9"/>
      <c r="O271" s="9"/>
      <c r="P271" s="133"/>
      <c r="Q271" s="145"/>
      <c r="R271" s="146"/>
      <c r="S271" s="9"/>
      <c r="T271" s="9"/>
      <c r="U271" s="133"/>
      <c r="V271" s="145"/>
      <c r="W271" s="146"/>
      <c r="X271" s="9"/>
      <c r="Y271" s="9"/>
      <c r="Z271" s="133"/>
      <c r="AA271" s="145"/>
      <c r="AB271" s="146"/>
      <c r="AC271" s="9"/>
      <c r="AD271" s="9"/>
      <c r="AE271" s="133"/>
      <c r="AF271" s="151"/>
      <c r="AG271" s="9"/>
      <c r="AH271" s="106"/>
      <c r="AI271" s="106"/>
      <c r="AJ271" s="106"/>
      <c r="AK271" s="106"/>
      <c r="AL271" s="106"/>
      <c r="AM271" s="106"/>
      <c r="AN271" s="106"/>
      <c r="AO271" s="106"/>
      <c r="AP271" s="106"/>
      <c r="AQ271" s="106"/>
      <c r="AR271" s="106"/>
      <c r="AS271" s="106"/>
      <c r="AT271" s="106"/>
      <c r="AU271" s="106"/>
      <c r="AV271" s="106"/>
      <c r="AW271" s="106"/>
      <c r="AX271" s="106"/>
      <c r="AY271" s="106"/>
      <c r="AZ271" s="106"/>
      <c r="BA271" s="106"/>
      <c r="BB271" s="106"/>
      <c r="BC271" s="106"/>
      <c r="BD271" s="106"/>
      <c r="BE271" s="106"/>
      <c r="BF271" s="106"/>
      <c r="BG271" s="106"/>
      <c r="BH271" s="106"/>
      <c r="BI271" s="106"/>
      <c r="BJ271" s="106"/>
      <c r="BK271" s="106"/>
      <c r="BL271" s="106"/>
      <c r="BM271" s="106"/>
      <c r="BN271" s="106"/>
      <c r="BO271" s="106"/>
      <c r="BP271" s="106"/>
      <c r="BQ271" s="106"/>
      <c r="BR271" s="106"/>
      <c r="BS271" s="106"/>
      <c r="BT271" s="106"/>
      <c r="BU271" s="106"/>
      <c r="BV271" s="106"/>
      <c r="BW271" s="106"/>
      <c r="BX271" s="106"/>
      <c r="BY271" s="106"/>
      <c r="BZ271" s="106"/>
      <c r="CA271" s="106"/>
      <c r="CB271" s="106"/>
      <c r="CC271" s="106"/>
      <c r="CD271" s="106"/>
      <c r="CE271" s="106"/>
      <c r="CF271" s="106"/>
      <c r="CG271" s="106"/>
    </row>
    <row r="272" spans="1:85">
      <c r="A272" s="9"/>
      <c r="B272" s="145"/>
      <c r="C272" s="146"/>
      <c r="D272" s="9"/>
      <c r="E272" s="9"/>
      <c r="F272" s="133"/>
      <c r="G272" s="145"/>
      <c r="H272" s="146"/>
      <c r="I272" s="9"/>
      <c r="J272" s="9"/>
      <c r="K272" s="133"/>
      <c r="L272" s="145"/>
      <c r="M272" s="146"/>
      <c r="N272" s="9"/>
      <c r="O272" s="9"/>
      <c r="P272" s="133"/>
      <c r="Q272" s="145"/>
      <c r="R272" s="146"/>
      <c r="S272" s="9"/>
      <c r="T272" s="9"/>
      <c r="U272" s="133"/>
      <c r="V272" s="145"/>
      <c r="W272" s="146"/>
      <c r="X272" s="9"/>
      <c r="Y272" s="9"/>
      <c r="Z272" s="133"/>
      <c r="AA272" s="145"/>
      <c r="AB272" s="146"/>
      <c r="AC272" s="9"/>
      <c r="AD272" s="9"/>
      <c r="AE272" s="133"/>
      <c r="AF272" s="151"/>
      <c r="AG272" s="9"/>
      <c r="AH272" s="106"/>
      <c r="AI272" s="106"/>
      <c r="AJ272" s="106"/>
      <c r="AK272" s="106"/>
      <c r="AL272" s="106"/>
      <c r="AM272" s="106"/>
      <c r="AN272" s="106"/>
      <c r="AO272" s="106"/>
      <c r="AP272" s="106"/>
      <c r="AQ272" s="106"/>
      <c r="AR272" s="106"/>
      <c r="AS272" s="106"/>
      <c r="AT272" s="106"/>
      <c r="AU272" s="106"/>
      <c r="AV272" s="106"/>
      <c r="AW272" s="106"/>
      <c r="AX272" s="106"/>
      <c r="AY272" s="106"/>
      <c r="AZ272" s="106"/>
      <c r="BA272" s="106"/>
      <c r="BB272" s="106"/>
      <c r="BC272" s="106"/>
      <c r="BD272" s="106"/>
      <c r="BE272" s="106"/>
      <c r="BF272" s="106"/>
      <c r="BG272" s="106"/>
      <c r="BH272" s="106"/>
      <c r="BI272" s="106"/>
      <c r="BJ272" s="106"/>
      <c r="BK272" s="106"/>
      <c r="BL272" s="106"/>
      <c r="BM272" s="106"/>
      <c r="BN272" s="106"/>
      <c r="BO272" s="106"/>
      <c r="BP272" s="106"/>
      <c r="BQ272" s="106"/>
      <c r="BR272" s="106"/>
      <c r="BS272" s="106"/>
      <c r="BT272" s="106"/>
      <c r="BU272" s="106"/>
      <c r="BV272" s="106"/>
      <c r="BW272" s="106"/>
      <c r="BX272" s="106"/>
      <c r="BY272" s="106"/>
      <c r="BZ272" s="106"/>
      <c r="CA272" s="106"/>
      <c r="CB272" s="106"/>
      <c r="CC272" s="106"/>
      <c r="CD272" s="106"/>
      <c r="CE272" s="106"/>
      <c r="CF272" s="106"/>
      <c r="CG272" s="106"/>
    </row>
    <row r="273" spans="1:85">
      <c r="A273" s="9"/>
      <c r="B273" s="145"/>
      <c r="C273" s="146"/>
      <c r="D273" s="9"/>
      <c r="E273" s="9"/>
      <c r="F273" s="133"/>
      <c r="G273" s="145"/>
      <c r="H273" s="146"/>
      <c r="I273" s="9"/>
      <c r="J273" s="9"/>
      <c r="K273" s="133"/>
      <c r="L273" s="145"/>
      <c r="M273" s="146"/>
      <c r="N273" s="9"/>
      <c r="O273" s="9"/>
      <c r="P273" s="133"/>
      <c r="Q273" s="145"/>
      <c r="R273" s="146"/>
      <c r="S273" s="9"/>
      <c r="T273" s="9"/>
      <c r="U273" s="133"/>
      <c r="V273" s="145"/>
      <c r="W273" s="146"/>
      <c r="X273" s="9"/>
      <c r="Y273" s="9"/>
      <c r="Z273" s="133"/>
      <c r="AA273" s="145"/>
      <c r="AB273" s="146"/>
      <c r="AC273" s="9"/>
      <c r="AD273" s="9"/>
      <c r="AE273" s="133"/>
      <c r="AF273" s="151"/>
      <c r="AG273" s="9"/>
      <c r="AH273" s="106"/>
      <c r="AI273" s="106"/>
      <c r="AJ273" s="106"/>
      <c r="AK273" s="106"/>
      <c r="AL273" s="106"/>
      <c r="AM273" s="106"/>
      <c r="AN273" s="106"/>
      <c r="AO273" s="106"/>
      <c r="AP273" s="106"/>
      <c r="AQ273" s="106"/>
      <c r="AR273" s="106"/>
      <c r="AS273" s="106"/>
      <c r="AT273" s="106"/>
      <c r="AU273" s="106"/>
      <c r="AV273" s="106"/>
      <c r="AW273" s="106"/>
      <c r="AX273" s="106"/>
      <c r="AY273" s="106"/>
      <c r="AZ273" s="106"/>
      <c r="BA273" s="106"/>
      <c r="BB273" s="106"/>
      <c r="BC273" s="106"/>
      <c r="BD273" s="106"/>
      <c r="BE273" s="106"/>
      <c r="BF273" s="106"/>
      <c r="BG273" s="106"/>
      <c r="BH273" s="106"/>
      <c r="BI273" s="106"/>
      <c r="BJ273" s="106"/>
      <c r="BK273" s="106"/>
      <c r="BL273" s="106"/>
      <c r="BM273" s="106"/>
      <c r="BN273" s="106"/>
      <c r="BO273" s="106"/>
      <c r="BP273" s="106"/>
      <c r="BQ273" s="106"/>
      <c r="BR273" s="106"/>
      <c r="BS273" s="106"/>
      <c r="BT273" s="106"/>
      <c r="BU273" s="106"/>
      <c r="BV273" s="106"/>
      <c r="BW273" s="106"/>
      <c r="BX273" s="106"/>
      <c r="BY273" s="106"/>
      <c r="BZ273" s="106"/>
      <c r="CA273" s="106"/>
      <c r="CB273" s="106"/>
      <c r="CC273" s="106"/>
      <c r="CD273" s="106"/>
      <c r="CE273" s="106"/>
      <c r="CF273" s="106"/>
      <c r="CG273" s="106"/>
    </row>
    <row r="274" spans="1:85">
      <c r="A274" s="9"/>
      <c r="B274" s="145"/>
      <c r="C274" s="146"/>
      <c r="D274" s="9"/>
      <c r="E274" s="9"/>
      <c r="F274" s="133"/>
      <c r="G274" s="145"/>
      <c r="H274" s="146"/>
      <c r="I274" s="9"/>
      <c r="J274" s="9"/>
      <c r="K274" s="133"/>
      <c r="L274" s="145"/>
      <c r="M274" s="146"/>
      <c r="N274" s="9"/>
      <c r="O274" s="9"/>
      <c r="P274" s="133"/>
      <c r="Q274" s="145"/>
      <c r="R274" s="146"/>
      <c r="S274" s="9"/>
      <c r="T274" s="9"/>
      <c r="U274" s="133"/>
      <c r="V274" s="145"/>
      <c r="W274" s="146"/>
      <c r="X274" s="9"/>
      <c r="Y274" s="9"/>
      <c r="Z274" s="133"/>
      <c r="AA274" s="145"/>
      <c r="AB274" s="146"/>
      <c r="AC274" s="9"/>
      <c r="AD274" s="9"/>
      <c r="AE274" s="133"/>
      <c r="AF274" s="151"/>
      <c r="AG274" s="9"/>
      <c r="AH274" s="106"/>
      <c r="AI274" s="106"/>
      <c r="AJ274" s="106"/>
      <c r="AK274" s="106"/>
      <c r="AL274" s="106"/>
      <c r="AM274" s="106"/>
      <c r="AN274" s="106"/>
      <c r="AO274" s="106"/>
      <c r="AP274" s="106"/>
      <c r="AQ274" s="106"/>
      <c r="AR274" s="106"/>
      <c r="AS274" s="106"/>
      <c r="AT274" s="106"/>
      <c r="AU274" s="106"/>
      <c r="AV274" s="106"/>
      <c r="AW274" s="106"/>
      <c r="AX274" s="106"/>
      <c r="AY274" s="106"/>
      <c r="AZ274" s="106"/>
      <c r="BA274" s="106"/>
      <c r="BB274" s="106"/>
      <c r="BC274" s="106"/>
      <c r="BD274" s="106"/>
      <c r="BE274" s="106"/>
      <c r="BF274" s="106"/>
      <c r="BG274" s="106"/>
      <c r="BH274" s="106"/>
      <c r="BI274" s="106"/>
      <c r="BJ274" s="106"/>
      <c r="BK274" s="106"/>
      <c r="BL274" s="106"/>
      <c r="BM274" s="106"/>
      <c r="BN274" s="106"/>
      <c r="BO274" s="106"/>
      <c r="BP274" s="106"/>
      <c r="BQ274" s="106"/>
      <c r="BR274" s="106"/>
      <c r="BS274" s="106"/>
      <c r="BT274" s="106"/>
      <c r="BU274" s="106"/>
      <c r="BV274" s="106"/>
      <c r="BW274" s="106"/>
      <c r="BX274" s="106"/>
      <c r="BY274" s="106"/>
      <c r="BZ274" s="106"/>
      <c r="CA274" s="106"/>
      <c r="CB274" s="106"/>
      <c r="CC274" s="106"/>
      <c r="CD274" s="106"/>
      <c r="CE274" s="106"/>
      <c r="CF274" s="106"/>
      <c r="CG274" s="106"/>
    </row>
    <row r="275" spans="1:85">
      <c r="A275" s="9"/>
      <c r="B275" s="145"/>
      <c r="C275" s="146"/>
      <c r="D275" s="9"/>
      <c r="E275" s="9"/>
      <c r="F275" s="133"/>
      <c r="G275" s="163"/>
      <c r="H275" s="146"/>
      <c r="I275" s="9"/>
      <c r="J275" s="9"/>
      <c r="K275" s="133"/>
      <c r="L275" s="163"/>
      <c r="M275" s="146"/>
      <c r="N275" s="9"/>
      <c r="O275" s="9"/>
      <c r="P275" s="133"/>
      <c r="Q275" s="163"/>
      <c r="R275" s="146"/>
      <c r="S275" s="9"/>
      <c r="T275" s="9"/>
      <c r="U275" s="133"/>
      <c r="V275" s="163"/>
      <c r="W275" s="146"/>
      <c r="X275" s="9"/>
      <c r="Y275" s="9"/>
      <c r="Z275" s="133"/>
      <c r="AA275" s="163"/>
      <c r="AB275" s="146"/>
      <c r="AC275" s="9"/>
      <c r="AD275" s="9"/>
      <c r="AE275" s="133"/>
      <c r="AF275" s="151"/>
      <c r="AG275" s="9"/>
      <c r="AH275" s="106"/>
      <c r="AI275" s="106"/>
      <c r="AJ275" s="106"/>
      <c r="AK275" s="106"/>
      <c r="AL275" s="106"/>
      <c r="AM275" s="106"/>
      <c r="AN275" s="106"/>
      <c r="AO275" s="106"/>
      <c r="AP275" s="106"/>
      <c r="AQ275" s="106"/>
      <c r="AR275" s="106"/>
      <c r="AS275" s="106"/>
      <c r="AT275" s="106"/>
      <c r="AU275" s="106"/>
      <c r="AV275" s="106"/>
      <c r="AW275" s="106"/>
      <c r="AX275" s="106"/>
      <c r="AY275" s="106"/>
      <c r="AZ275" s="106"/>
      <c r="BA275" s="106"/>
      <c r="BB275" s="106"/>
      <c r="BC275" s="106"/>
      <c r="BD275" s="106"/>
      <c r="BE275" s="106"/>
      <c r="BF275" s="106"/>
      <c r="BG275" s="106"/>
      <c r="BH275" s="106"/>
      <c r="BI275" s="106"/>
      <c r="BJ275" s="106"/>
      <c r="BK275" s="106"/>
      <c r="BL275" s="106"/>
      <c r="BM275" s="106"/>
      <c r="BN275" s="106"/>
      <c r="BO275" s="106"/>
      <c r="BP275" s="106"/>
      <c r="BQ275" s="106"/>
      <c r="BR275" s="106"/>
      <c r="BS275" s="106"/>
      <c r="BT275" s="106"/>
      <c r="BU275" s="106"/>
      <c r="BV275" s="106"/>
      <c r="BW275" s="106"/>
      <c r="BX275" s="106"/>
      <c r="BY275" s="106"/>
      <c r="BZ275" s="106"/>
      <c r="CA275" s="106"/>
      <c r="CB275" s="106"/>
      <c r="CC275" s="106"/>
      <c r="CD275" s="106"/>
      <c r="CE275" s="106"/>
      <c r="CF275" s="106"/>
      <c r="CG275" s="106"/>
    </row>
    <row r="276" spans="1:85">
      <c r="A276" s="9"/>
      <c r="B276" s="145"/>
      <c r="C276" s="146"/>
      <c r="D276" s="9"/>
      <c r="E276" s="9"/>
      <c r="F276" s="133"/>
      <c r="G276" s="163"/>
      <c r="H276" s="146"/>
      <c r="I276" s="9"/>
      <c r="J276" s="9"/>
      <c r="K276" s="133"/>
      <c r="L276" s="163"/>
      <c r="M276" s="146"/>
      <c r="N276" s="9"/>
      <c r="O276" s="9"/>
      <c r="P276" s="133"/>
      <c r="Q276" s="163"/>
      <c r="R276" s="146"/>
      <c r="S276" s="9"/>
      <c r="T276" s="9"/>
      <c r="U276" s="133"/>
      <c r="V276" s="163"/>
      <c r="W276" s="146"/>
      <c r="X276" s="9"/>
      <c r="Y276" s="9"/>
      <c r="Z276" s="133"/>
      <c r="AA276" s="163"/>
      <c r="AB276" s="146"/>
      <c r="AC276" s="9"/>
      <c r="AD276" s="9"/>
      <c r="AE276" s="133"/>
      <c r="AF276" s="151"/>
      <c r="AG276" s="9"/>
      <c r="AH276" s="106"/>
      <c r="AI276" s="106"/>
      <c r="AJ276" s="106"/>
      <c r="AK276" s="106"/>
      <c r="AL276" s="106"/>
      <c r="AM276" s="106"/>
      <c r="AN276" s="106"/>
      <c r="AO276" s="106"/>
      <c r="AP276" s="106"/>
      <c r="AQ276" s="106"/>
      <c r="AR276" s="106"/>
      <c r="AS276" s="106"/>
      <c r="AT276" s="106"/>
      <c r="AU276" s="106"/>
      <c r="AV276" s="106"/>
      <c r="AW276" s="106"/>
      <c r="AX276" s="106"/>
      <c r="AY276" s="106"/>
      <c r="AZ276" s="106"/>
      <c r="BA276" s="106"/>
      <c r="BB276" s="106"/>
      <c r="BC276" s="106"/>
      <c r="BD276" s="106"/>
      <c r="BE276" s="106"/>
      <c r="BF276" s="106"/>
      <c r="BG276" s="106"/>
      <c r="BH276" s="106"/>
      <c r="BI276" s="106"/>
      <c r="BJ276" s="106"/>
      <c r="BK276" s="106"/>
      <c r="BL276" s="106"/>
      <c r="BM276" s="106"/>
      <c r="BN276" s="106"/>
      <c r="BO276" s="106"/>
      <c r="BP276" s="106"/>
      <c r="BQ276" s="106"/>
      <c r="BR276" s="106"/>
      <c r="BS276" s="106"/>
      <c r="BT276" s="106"/>
      <c r="BU276" s="106"/>
      <c r="BV276" s="106"/>
      <c r="BW276" s="106"/>
      <c r="BX276" s="106"/>
      <c r="BY276" s="106"/>
      <c r="BZ276" s="106"/>
      <c r="CA276" s="106"/>
      <c r="CB276" s="106"/>
      <c r="CC276" s="106"/>
      <c r="CD276" s="106"/>
      <c r="CE276" s="106"/>
      <c r="CF276" s="106"/>
      <c r="CG276" s="106"/>
    </row>
    <row r="277" spans="1:85">
      <c r="A277" s="9"/>
      <c r="B277" s="145"/>
      <c r="C277" s="146"/>
      <c r="D277" s="9"/>
      <c r="E277" s="9"/>
      <c r="F277" s="133"/>
      <c r="G277" s="163"/>
      <c r="H277" s="146"/>
      <c r="I277" s="9"/>
      <c r="J277" s="9"/>
      <c r="K277" s="133"/>
      <c r="L277" s="163"/>
      <c r="M277" s="146"/>
      <c r="N277" s="9"/>
      <c r="O277" s="9"/>
      <c r="P277" s="133"/>
      <c r="Q277" s="163"/>
      <c r="R277" s="146"/>
      <c r="S277" s="9"/>
      <c r="T277" s="9"/>
      <c r="U277" s="133"/>
      <c r="V277" s="163"/>
      <c r="W277" s="146"/>
      <c r="X277" s="9"/>
      <c r="Y277" s="9"/>
      <c r="Z277" s="133"/>
      <c r="AA277" s="163"/>
      <c r="AB277" s="146"/>
      <c r="AC277" s="9"/>
      <c r="AD277" s="9"/>
      <c r="AE277" s="133"/>
      <c r="AF277" s="151"/>
      <c r="AG277" s="9"/>
      <c r="AH277" s="106"/>
      <c r="AI277" s="106"/>
      <c r="AJ277" s="106"/>
      <c r="AK277" s="106"/>
      <c r="AL277" s="106"/>
      <c r="AM277" s="106"/>
      <c r="AN277" s="106"/>
      <c r="AO277" s="106"/>
      <c r="AP277" s="106"/>
      <c r="AQ277" s="106"/>
      <c r="AR277" s="106"/>
      <c r="AS277" s="106"/>
      <c r="AT277" s="106"/>
      <c r="AU277" s="106"/>
      <c r="AV277" s="106"/>
      <c r="AW277" s="106"/>
      <c r="AX277" s="106"/>
      <c r="AY277" s="106"/>
      <c r="AZ277" s="106"/>
      <c r="BA277" s="106"/>
      <c r="BB277" s="106"/>
      <c r="BC277" s="106"/>
      <c r="BD277" s="106"/>
      <c r="BE277" s="106"/>
      <c r="BF277" s="106"/>
      <c r="BG277" s="106"/>
      <c r="BH277" s="106"/>
      <c r="BI277" s="106"/>
      <c r="BJ277" s="106"/>
      <c r="BK277" s="106"/>
      <c r="BL277" s="106"/>
      <c r="BM277" s="106"/>
      <c r="BN277" s="106"/>
      <c r="BO277" s="106"/>
      <c r="BP277" s="106"/>
      <c r="BQ277" s="106"/>
      <c r="BR277" s="106"/>
      <c r="BS277" s="106"/>
      <c r="BT277" s="106"/>
      <c r="BU277" s="106"/>
      <c r="BV277" s="106"/>
      <c r="BW277" s="106"/>
      <c r="BX277" s="106"/>
      <c r="BY277" s="106"/>
      <c r="BZ277" s="106"/>
      <c r="CA277" s="106"/>
      <c r="CB277" s="106"/>
      <c r="CC277" s="106"/>
      <c r="CD277" s="106"/>
      <c r="CE277" s="106"/>
      <c r="CF277" s="106"/>
      <c r="CG277" s="106"/>
    </row>
    <row r="278" spans="1:85">
      <c r="A278" s="9"/>
      <c r="B278" s="145"/>
      <c r="C278" s="146"/>
      <c r="D278" s="9"/>
      <c r="E278" s="9"/>
      <c r="F278" s="133"/>
      <c r="G278" s="163"/>
      <c r="H278" s="146"/>
      <c r="I278" s="9"/>
      <c r="J278" s="9"/>
      <c r="K278" s="133"/>
      <c r="L278" s="163"/>
      <c r="M278" s="146"/>
      <c r="N278" s="9"/>
      <c r="O278" s="9"/>
      <c r="P278" s="133"/>
      <c r="Q278" s="163"/>
      <c r="R278" s="146"/>
      <c r="S278" s="9"/>
      <c r="T278" s="9"/>
      <c r="U278" s="133"/>
      <c r="V278" s="163"/>
      <c r="W278" s="146"/>
      <c r="X278" s="9"/>
      <c r="Y278" s="9"/>
      <c r="Z278" s="133"/>
      <c r="AA278" s="163"/>
      <c r="AB278" s="146"/>
      <c r="AC278" s="9"/>
      <c r="AD278" s="9"/>
      <c r="AE278" s="133"/>
      <c r="AF278" s="151"/>
      <c r="AG278" s="9"/>
      <c r="AH278" s="106"/>
      <c r="AI278" s="106"/>
      <c r="AJ278" s="106"/>
      <c r="AK278" s="106"/>
      <c r="AL278" s="106"/>
      <c r="AM278" s="106"/>
      <c r="AN278" s="106"/>
      <c r="AO278" s="106"/>
      <c r="AP278" s="106"/>
      <c r="AQ278" s="106"/>
      <c r="AR278" s="106"/>
      <c r="AS278" s="106"/>
      <c r="AT278" s="106"/>
      <c r="AU278" s="106"/>
      <c r="AV278" s="106"/>
      <c r="AW278" s="106"/>
      <c r="AX278" s="106"/>
      <c r="AY278" s="106"/>
      <c r="AZ278" s="106"/>
      <c r="BA278" s="106"/>
      <c r="BB278" s="106"/>
      <c r="BC278" s="106"/>
      <c r="BD278" s="106"/>
      <c r="BE278" s="106"/>
      <c r="BF278" s="106"/>
      <c r="BG278" s="106"/>
      <c r="BH278" s="106"/>
      <c r="BI278" s="106"/>
      <c r="BJ278" s="106"/>
      <c r="BK278" s="106"/>
      <c r="BL278" s="106"/>
      <c r="BM278" s="106"/>
      <c r="BN278" s="106"/>
      <c r="BO278" s="106"/>
      <c r="BP278" s="106"/>
      <c r="BQ278" s="106"/>
      <c r="BR278" s="106"/>
      <c r="BS278" s="106"/>
      <c r="BT278" s="106"/>
      <c r="BU278" s="106"/>
      <c r="BV278" s="106"/>
      <c r="BW278" s="106"/>
      <c r="BX278" s="106"/>
      <c r="BY278" s="106"/>
      <c r="BZ278" s="106"/>
      <c r="CA278" s="106"/>
      <c r="CB278" s="106"/>
      <c r="CC278" s="106"/>
      <c r="CD278" s="106"/>
      <c r="CE278" s="106"/>
      <c r="CF278" s="106"/>
      <c r="CG278" s="106"/>
    </row>
    <row r="279" spans="1:85">
      <c r="A279" s="9"/>
      <c r="B279" s="145"/>
      <c r="C279" s="146"/>
      <c r="D279" s="9"/>
      <c r="E279" s="9"/>
      <c r="F279" s="133"/>
      <c r="G279" s="163"/>
      <c r="H279" s="146"/>
      <c r="I279" s="9"/>
      <c r="J279" s="9"/>
      <c r="K279" s="133"/>
      <c r="L279" s="163"/>
      <c r="M279" s="146"/>
      <c r="N279" s="9"/>
      <c r="O279" s="9"/>
      <c r="P279" s="133"/>
      <c r="Q279" s="163"/>
      <c r="R279" s="146"/>
      <c r="S279" s="9"/>
      <c r="T279" s="9"/>
      <c r="U279" s="133"/>
      <c r="V279" s="163"/>
      <c r="W279" s="146"/>
      <c r="X279" s="9"/>
      <c r="Y279" s="9"/>
      <c r="Z279" s="133"/>
      <c r="AA279" s="163"/>
      <c r="AB279" s="146"/>
      <c r="AC279" s="9"/>
      <c r="AD279" s="9"/>
      <c r="AE279" s="133"/>
      <c r="AF279" s="151"/>
      <c r="AG279" s="9"/>
      <c r="AH279" s="106"/>
      <c r="AI279" s="106"/>
      <c r="AJ279" s="106"/>
      <c r="AK279" s="106"/>
      <c r="AL279" s="106"/>
      <c r="AM279" s="106"/>
      <c r="AN279" s="106"/>
      <c r="AO279" s="106"/>
      <c r="AP279" s="106"/>
      <c r="AQ279" s="106"/>
      <c r="AR279" s="106"/>
      <c r="AS279" s="106"/>
      <c r="AT279" s="106"/>
      <c r="AU279" s="106"/>
      <c r="AV279" s="106"/>
      <c r="AW279" s="106"/>
      <c r="AX279" s="106"/>
      <c r="AY279" s="106"/>
      <c r="AZ279" s="106"/>
      <c r="BA279" s="106"/>
      <c r="BB279" s="106"/>
      <c r="BC279" s="106"/>
      <c r="BD279" s="106"/>
      <c r="BE279" s="106"/>
      <c r="BF279" s="106"/>
      <c r="BG279" s="106"/>
      <c r="BH279" s="106"/>
      <c r="BI279" s="106"/>
      <c r="BJ279" s="106"/>
      <c r="BK279" s="106"/>
      <c r="BL279" s="106"/>
      <c r="BM279" s="106"/>
      <c r="BN279" s="106"/>
      <c r="BO279" s="106"/>
      <c r="BP279" s="106"/>
      <c r="BQ279" s="106"/>
      <c r="BR279" s="106"/>
      <c r="BS279" s="106"/>
      <c r="BT279" s="106"/>
      <c r="BU279" s="106"/>
      <c r="BV279" s="106"/>
      <c r="BW279" s="106"/>
      <c r="BX279" s="106"/>
      <c r="BY279" s="106"/>
      <c r="BZ279" s="106"/>
      <c r="CA279" s="106"/>
      <c r="CB279" s="106"/>
      <c r="CC279" s="106"/>
      <c r="CD279" s="106"/>
      <c r="CE279" s="106"/>
      <c r="CF279" s="106"/>
      <c r="CG279" s="106"/>
    </row>
    <row r="280" spans="1:85">
      <c r="A280" s="9"/>
      <c r="B280" s="145"/>
      <c r="C280" s="146"/>
      <c r="D280" s="9"/>
      <c r="E280" s="9"/>
      <c r="F280" s="133"/>
      <c r="G280" s="163"/>
      <c r="H280" s="146"/>
      <c r="I280" s="9"/>
      <c r="J280" s="9"/>
      <c r="K280" s="133"/>
      <c r="L280" s="163"/>
      <c r="M280" s="146"/>
      <c r="N280" s="9"/>
      <c r="O280" s="9"/>
      <c r="P280" s="133"/>
      <c r="Q280" s="163"/>
      <c r="R280" s="146"/>
      <c r="S280" s="9"/>
      <c r="T280" s="9"/>
      <c r="U280" s="133"/>
      <c r="V280" s="163"/>
      <c r="W280" s="146"/>
      <c r="X280" s="9"/>
      <c r="Y280" s="9"/>
      <c r="Z280" s="133"/>
      <c r="AA280" s="163"/>
      <c r="AB280" s="146"/>
      <c r="AC280" s="9"/>
      <c r="AD280" s="9"/>
      <c r="AE280" s="133"/>
      <c r="AF280" s="151"/>
      <c r="AG280" s="9"/>
      <c r="AH280" s="106"/>
      <c r="AI280" s="106"/>
      <c r="AJ280" s="106"/>
      <c r="AK280" s="106"/>
      <c r="AL280" s="106"/>
      <c r="AM280" s="106"/>
      <c r="AN280" s="106"/>
      <c r="AO280" s="106"/>
      <c r="AP280" s="106"/>
      <c r="AQ280" s="106"/>
      <c r="AR280" s="106"/>
      <c r="AS280" s="106"/>
      <c r="AT280" s="106"/>
      <c r="AU280" s="106"/>
      <c r="AV280" s="106"/>
      <c r="AW280" s="106"/>
      <c r="AX280" s="106"/>
      <c r="AY280" s="106"/>
      <c r="AZ280" s="106"/>
      <c r="BA280" s="106"/>
      <c r="BB280" s="106"/>
      <c r="BC280" s="106"/>
      <c r="BD280" s="106"/>
      <c r="BE280" s="106"/>
      <c r="BF280" s="106"/>
      <c r="BG280" s="106"/>
      <c r="BH280" s="106"/>
      <c r="BI280" s="106"/>
      <c r="BJ280" s="106"/>
      <c r="BK280" s="106"/>
      <c r="BL280" s="106"/>
      <c r="BM280" s="106"/>
      <c r="BN280" s="106"/>
      <c r="BO280" s="106"/>
      <c r="BP280" s="106"/>
      <c r="BQ280" s="106"/>
      <c r="BR280" s="106"/>
      <c r="BS280" s="106"/>
      <c r="BT280" s="106"/>
      <c r="BU280" s="106"/>
      <c r="BV280" s="106"/>
      <c r="BW280" s="106"/>
      <c r="BX280" s="106"/>
      <c r="BY280" s="106"/>
      <c r="BZ280" s="106"/>
      <c r="CA280" s="106"/>
      <c r="CB280" s="106"/>
      <c r="CC280" s="106"/>
      <c r="CD280" s="106"/>
      <c r="CE280" s="106"/>
      <c r="CF280" s="106"/>
      <c r="CG280" s="106"/>
    </row>
    <row r="281" spans="1:85">
      <c r="A281" s="9"/>
      <c r="B281" s="145"/>
      <c r="C281" s="146"/>
      <c r="D281" s="9"/>
      <c r="E281" s="9"/>
      <c r="F281" s="133"/>
      <c r="G281" s="163"/>
      <c r="H281" s="146"/>
      <c r="I281" s="9"/>
      <c r="J281" s="9"/>
      <c r="K281" s="133"/>
      <c r="L281" s="163"/>
      <c r="M281" s="146"/>
      <c r="N281" s="9"/>
      <c r="O281" s="9"/>
      <c r="P281" s="133"/>
      <c r="Q281" s="163"/>
      <c r="R281" s="146"/>
      <c r="S281" s="9"/>
      <c r="T281" s="9"/>
      <c r="U281" s="133"/>
      <c r="V281" s="163"/>
      <c r="W281" s="146"/>
      <c r="X281" s="9"/>
      <c r="Y281" s="9"/>
      <c r="Z281" s="133"/>
      <c r="AA281" s="163"/>
      <c r="AB281" s="146"/>
      <c r="AC281" s="9"/>
      <c r="AD281" s="9"/>
      <c r="AE281" s="133"/>
      <c r="AF281" s="151"/>
      <c r="AG281" s="9"/>
      <c r="AH281" s="106"/>
      <c r="AI281" s="106"/>
      <c r="AJ281" s="106"/>
      <c r="AK281" s="106"/>
      <c r="AL281" s="106"/>
      <c r="AM281" s="106"/>
      <c r="AN281" s="106"/>
      <c r="AO281" s="106"/>
      <c r="AP281" s="106"/>
      <c r="AQ281" s="106"/>
      <c r="AR281" s="106"/>
      <c r="AS281" s="106"/>
      <c r="AT281" s="106"/>
      <c r="AU281" s="106"/>
      <c r="AV281" s="106"/>
      <c r="AW281" s="106"/>
      <c r="AX281" s="106"/>
      <c r="AY281" s="106"/>
      <c r="AZ281" s="106"/>
      <c r="BA281" s="106"/>
      <c r="BB281" s="106"/>
      <c r="BC281" s="106"/>
      <c r="BD281" s="106"/>
      <c r="BE281" s="106"/>
      <c r="BF281" s="106"/>
      <c r="BG281" s="106"/>
      <c r="BH281" s="106"/>
      <c r="BI281" s="106"/>
      <c r="BJ281" s="106"/>
      <c r="BK281" s="106"/>
      <c r="BL281" s="106"/>
      <c r="BM281" s="106"/>
      <c r="BN281" s="106"/>
      <c r="BO281" s="106"/>
      <c r="BP281" s="106"/>
      <c r="BQ281" s="106"/>
      <c r="BR281" s="106"/>
      <c r="BS281" s="106"/>
      <c r="BT281" s="106"/>
      <c r="BU281" s="106"/>
      <c r="BV281" s="106"/>
      <c r="BW281" s="106"/>
      <c r="BX281" s="106"/>
      <c r="BY281" s="106"/>
      <c r="BZ281" s="106"/>
      <c r="CA281" s="106"/>
      <c r="CB281" s="106"/>
      <c r="CC281" s="106"/>
      <c r="CD281" s="106"/>
      <c r="CE281" s="106"/>
      <c r="CF281" s="106"/>
      <c r="CG281" s="106"/>
    </row>
    <row r="282" spans="1:85">
      <c r="A282" s="9"/>
      <c r="B282" s="145"/>
      <c r="C282" s="146"/>
      <c r="D282" s="9"/>
      <c r="E282" s="9"/>
      <c r="F282" s="133"/>
      <c r="G282" s="163"/>
      <c r="H282" s="146"/>
      <c r="I282" s="9"/>
      <c r="J282" s="9"/>
      <c r="K282" s="133"/>
      <c r="L282" s="163"/>
      <c r="M282" s="146"/>
      <c r="N282" s="9"/>
      <c r="O282" s="9"/>
      <c r="P282" s="133"/>
      <c r="Q282" s="163"/>
      <c r="R282" s="146"/>
      <c r="S282" s="9"/>
      <c r="T282" s="9"/>
      <c r="U282" s="133"/>
      <c r="V282" s="163"/>
      <c r="W282" s="146"/>
      <c r="X282" s="9"/>
      <c r="Y282" s="9"/>
      <c r="Z282" s="133"/>
      <c r="AA282" s="163"/>
      <c r="AB282" s="146"/>
      <c r="AC282" s="9"/>
      <c r="AD282" s="9"/>
      <c r="AE282" s="133"/>
      <c r="AF282" s="151"/>
      <c r="AG282" s="9"/>
      <c r="AH282" s="106"/>
      <c r="AI282" s="106"/>
      <c r="AJ282" s="106"/>
      <c r="AK282" s="106"/>
      <c r="AL282" s="106"/>
      <c r="AM282" s="106"/>
      <c r="AN282" s="106"/>
      <c r="AO282" s="106"/>
      <c r="AP282" s="106"/>
      <c r="AQ282" s="106"/>
      <c r="AR282" s="106"/>
      <c r="AS282" s="106"/>
      <c r="AT282" s="106"/>
      <c r="AU282" s="106"/>
      <c r="AV282" s="106"/>
      <c r="AW282" s="106"/>
      <c r="AX282" s="106"/>
      <c r="AY282" s="106"/>
      <c r="AZ282" s="106"/>
      <c r="BA282" s="106"/>
      <c r="BB282" s="106"/>
      <c r="BC282" s="106"/>
      <c r="BD282" s="106"/>
      <c r="BE282" s="106"/>
      <c r="BF282" s="106"/>
      <c r="BG282" s="106"/>
      <c r="BH282" s="106"/>
      <c r="BI282" s="106"/>
      <c r="BJ282" s="106"/>
      <c r="BK282" s="106"/>
      <c r="BL282" s="106"/>
      <c r="BM282" s="106"/>
      <c r="BN282" s="106"/>
      <c r="BO282" s="106"/>
      <c r="BP282" s="106"/>
      <c r="BQ282" s="106"/>
      <c r="BR282" s="106"/>
      <c r="BS282" s="106"/>
      <c r="BT282" s="106"/>
      <c r="BU282" s="106"/>
      <c r="BV282" s="106"/>
      <c r="BW282" s="106"/>
      <c r="BX282" s="106"/>
      <c r="BY282" s="106"/>
      <c r="BZ282" s="106"/>
      <c r="CA282" s="106"/>
      <c r="CB282" s="106"/>
      <c r="CC282" s="106"/>
      <c r="CD282" s="106"/>
      <c r="CE282" s="106"/>
      <c r="CF282" s="106"/>
      <c r="CG282" s="106"/>
    </row>
    <row r="283" spans="1:85">
      <c r="A283" s="9"/>
      <c r="B283" s="145"/>
      <c r="C283" s="146"/>
      <c r="D283" s="9"/>
      <c r="E283" s="9"/>
      <c r="F283" s="133"/>
      <c r="G283" s="163"/>
      <c r="H283" s="146"/>
      <c r="I283" s="9"/>
      <c r="J283" s="9"/>
      <c r="K283" s="133"/>
      <c r="L283" s="163"/>
      <c r="M283" s="146"/>
      <c r="N283" s="9"/>
      <c r="O283" s="9"/>
      <c r="P283" s="133"/>
      <c r="Q283" s="163"/>
      <c r="R283" s="146"/>
      <c r="S283" s="9"/>
      <c r="T283" s="9"/>
      <c r="U283" s="133"/>
      <c r="V283" s="163"/>
      <c r="W283" s="146"/>
      <c r="X283" s="9"/>
      <c r="Y283" s="9"/>
      <c r="Z283" s="133"/>
      <c r="AA283" s="163"/>
      <c r="AB283" s="146"/>
      <c r="AC283" s="9"/>
      <c r="AD283" s="9"/>
      <c r="AE283" s="133"/>
      <c r="AF283" s="151"/>
      <c r="AG283" s="9"/>
      <c r="AH283" s="106"/>
      <c r="AI283" s="106"/>
      <c r="AJ283" s="106"/>
      <c r="AK283" s="106"/>
      <c r="AL283" s="106"/>
      <c r="AM283" s="106"/>
      <c r="AN283" s="106"/>
      <c r="AO283" s="106"/>
      <c r="AP283" s="106"/>
      <c r="AQ283" s="106"/>
      <c r="AR283" s="106"/>
      <c r="AS283" s="106"/>
      <c r="AT283" s="106"/>
      <c r="AU283" s="106"/>
      <c r="AV283" s="106"/>
      <c r="AW283" s="106"/>
      <c r="AX283" s="106"/>
      <c r="AY283" s="106"/>
      <c r="AZ283" s="106"/>
      <c r="BA283" s="106"/>
      <c r="BB283" s="106"/>
      <c r="BC283" s="106"/>
      <c r="BD283" s="106"/>
      <c r="BE283" s="106"/>
      <c r="BF283" s="106"/>
      <c r="BG283" s="106"/>
      <c r="BH283" s="106"/>
      <c r="BI283" s="106"/>
      <c r="BJ283" s="106"/>
      <c r="BK283" s="106"/>
      <c r="BL283" s="106"/>
      <c r="BM283" s="106"/>
      <c r="BN283" s="106"/>
      <c r="BO283" s="106"/>
      <c r="BP283" s="106"/>
      <c r="BQ283" s="106"/>
      <c r="BR283" s="106"/>
      <c r="BS283" s="106"/>
      <c r="BT283" s="106"/>
      <c r="BU283" s="106"/>
      <c r="BV283" s="106"/>
      <c r="BW283" s="106"/>
      <c r="BX283" s="106"/>
      <c r="BY283" s="106"/>
      <c r="BZ283" s="106"/>
      <c r="CA283" s="106"/>
      <c r="CB283" s="106"/>
      <c r="CC283" s="106"/>
      <c r="CD283" s="106"/>
      <c r="CE283" s="106"/>
      <c r="CF283" s="106"/>
      <c r="CG283" s="106"/>
    </row>
    <row r="284" spans="1:85">
      <c r="A284" s="9"/>
      <c r="B284" s="145"/>
      <c r="C284" s="146"/>
      <c r="D284" s="9"/>
      <c r="E284" s="9"/>
      <c r="F284" s="133"/>
      <c r="G284" s="163"/>
      <c r="H284" s="146"/>
      <c r="I284" s="9"/>
      <c r="J284" s="9"/>
      <c r="K284" s="133"/>
      <c r="L284" s="163"/>
      <c r="M284" s="146"/>
      <c r="N284" s="9"/>
      <c r="O284" s="9"/>
      <c r="P284" s="133"/>
      <c r="Q284" s="163"/>
      <c r="R284" s="146"/>
      <c r="S284" s="9"/>
      <c r="T284" s="9"/>
      <c r="U284" s="133"/>
      <c r="V284" s="163"/>
      <c r="W284" s="146"/>
      <c r="X284" s="9"/>
      <c r="Y284" s="9"/>
      <c r="Z284" s="133"/>
      <c r="AA284" s="163"/>
      <c r="AB284" s="146"/>
      <c r="AC284" s="9"/>
      <c r="AD284" s="9"/>
      <c r="AE284" s="133"/>
      <c r="AF284" s="151"/>
      <c r="AG284" s="9"/>
      <c r="AH284" s="106"/>
      <c r="AI284" s="106"/>
      <c r="AJ284" s="106"/>
      <c r="AK284" s="106"/>
      <c r="AL284" s="106"/>
      <c r="AM284" s="106"/>
      <c r="AN284" s="106"/>
      <c r="AO284" s="106"/>
      <c r="AP284" s="106"/>
      <c r="AQ284" s="106"/>
      <c r="AR284" s="106"/>
      <c r="AS284" s="106"/>
      <c r="AT284" s="106"/>
      <c r="AU284" s="106"/>
      <c r="AV284" s="106"/>
      <c r="AW284" s="106"/>
      <c r="AX284" s="106"/>
      <c r="AY284" s="106"/>
      <c r="AZ284" s="106"/>
      <c r="BA284" s="106"/>
      <c r="BB284" s="106"/>
      <c r="BC284" s="106"/>
      <c r="BD284" s="106"/>
      <c r="BE284" s="106"/>
      <c r="BF284" s="106"/>
      <c r="BG284" s="106"/>
      <c r="BH284" s="106"/>
      <c r="BI284" s="106"/>
      <c r="BJ284" s="106"/>
      <c r="BK284" s="106"/>
      <c r="BL284" s="106"/>
      <c r="BM284" s="106"/>
      <c r="BN284" s="106"/>
      <c r="BO284" s="106"/>
      <c r="BP284" s="106"/>
      <c r="BQ284" s="106"/>
      <c r="BR284" s="106"/>
      <c r="BS284" s="106"/>
      <c r="BT284" s="106"/>
      <c r="BU284" s="106"/>
      <c r="BV284" s="106"/>
      <c r="BW284" s="106"/>
      <c r="BX284" s="106"/>
      <c r="BY284" s="106"/>
      <c r="BZ284" s="106"/>
      <c r="CA284" s="106"/>
      <c r="CB284" s="106"/>
      <c r="CC284" s="106"/>
      <c r="CD284" s="106"/>
      <c r="CE284" s="106"/>
      <c r="CF284" s="106"/>
      <c r="CG284" s="106"/>
    </row>
    <row r="285" spans="1:85">
      <c r="A285" s="9"/>
      <c r="B285" s="145"/>
      <c r="C285" s="146"/>
      <c r="D285" s="9"/>
      <c r="E285" s="9"/>
      <c r="F285" s="133"/>
      <c r="G285" s="163"/>
      <c r="H285" s="146"/>
      <c r="I285" s="9"/>
      <c r="J285" s="9"/>
      <c r="K285" s="133"/>
      <c r="L285" s="163"/>
      <c r="M285" s="146"/>
      <c r="N285" s="9"/>
      <c r="O285" s="9"/>
      <c r="P285" s="133"/>
      <c r="Q285" s="163"/>
      <c r="R285" s="146"/>
      <c r="S285" s="9"/>
      <c r="T285" s="9"/>
      <c r="U285" s="133"/>
      <c r="V285" s="163"/>
      <c r="W285" s="146"/>
      <c r="X285" s="9"/>
      <c r="Y285" s="9"/>
      <c r="Z285" s="133"/>
      <c r="AA285" s="163"/>
      <c r="AB285" s="146"/>
      <c r="AC285" s="9"/>
      <c r="AD285" s="9"/>
      <c r="AE285" s="133"/>
      <c r="AF285" s="151"/>
      <c r="AG285" s="9"/>
      <c r="AH285" s="106"/>
      <c r="AI285" s="106"/>
      <c r="AJ285" s="106"/>
      <c r="AK285" s="106"/>
      <c r="AL285" s="106"/>
      <c r="AM285" s="106"/>
      <c r="AN285" s="106"/>
      <c r="AO285" s="106"/>
      <c r="AP285" s="106"/>
      <c r="AQ285" s="106"/>
      <c r="AR285" s="106"/>
      <c r="AS285" s="106"/>
      <c r="AT285" s="106"/>
      <c r="AU285" s="106"/>
      <c r="AV285" s="106"/>
      <c r="AW285" s="106"/>
      <c r="AX285" s="106"/>
      <c r="AY285" s="106"/>
      <c r="AZ285" s="106"/>
      <c r="BA285" s="106"/>
      <c r="BB285" s="106"/>
      <c r="BC285" s="106"/>
      <c r="BD285" s="106"/>
      <c r="BE285" s="106"/>
      <c r="BF285" s="106"/>
      <c r="BG285" s="106"/>
      <c r="BH285" s="106"/>
      <c r="BI285" s="106"/>
      <c r="BJ285" s="106"/>
      <c r="BK285" s="106"/>
      <c r="BL285" s="106"/>
      <c r="BM285" s="106"/>
      <c r="BN285" s="106"/>
      <c r="BO285" s="106"/>
      <c r="BP285" s="106"/>
      <c r="BQ285" s="106"/>
      <c r="BR285" s="106"/>
      <c r="BS285" s="106"/>
      <c r="BT285" s="106"/>
      <c r="BU285" s="106"/>
      <c r="BV285" s="106"/>
      <c r="BW285" s="106"/>
      <c r="BX285" s="106"/>
      <c r="BY285" s="106"/>
      <c r="BZ285" s="106"/>
      <c r="CA285" s="106"/>
      <c r="CB285" s="106"/>
      <c r="CC285" s="106"/>
      <c r="CD285" s="106"/>
      <c r="CE285" s="106"/>
      <c r="CF285" s="106"/>
      <c r="CG285" s="106"/>
    </row>
    <row r="286" spans="1:85">
      <c r="A286" s="9"/>
      <c r="B286" s="145"/>
      <c r="C286" s="146"/>
      <c r="D286" s="9"/>
      <c r="E286" s="9"/>
      <c r="F286" s="133"/>
      <c r="G286" s="163"/>
      <c r="H286" s="146"/>
      <c r="I286" s="9"/>
      <c r="J286" s="9"/>
      <c r="K286" s="133"/>
      <c r="L286" s="163"/>
      <c r="M286" s="146"/>
      <c r="N286" s="9"/>
      <c r="O286" s="9"/>
      <c r="P286" s="133"/>
      <c r="Q286" s="163"/>
      <c r="R286" s="146"/>
      <c r="S286" s="9"/>
      <c r="T286" s="9"/>
      <c r="U286" s="133"/>
      <c r="V286" s="163"/>
      <c r="W286" s="146"/>
      <c r="X286" s="9"/>
      <c r="Y286" s="9"/>
      <c r="Z286" s="133"/>
      <c r="AA286" s="163"/>
      <c r="AB286" s="146"/>
      <c r="AC286" s="9"/>
      <c r="AD286" s="9"/>
      <c r="AE286" s="133"/>
      <c r="AF286" s="151"/>
      <c r="AG286" s="9"/>
      <c r="AH286" s="106"/>
      <c r="AI286" s="106"/>
      <c r="AJ286" s="106"/>
      <c r="AK286" s="106"/>
      <c r="AL286" s="106"/>
      <c r="AM286" s="106"/>
      <c r="AN286" s="106"/>
      <c r="AO286" s="106"/>
      <c r="AP286" s="106"/>
      <c r="AQ286" s="106"/>
      <c r="AR286" s="106"/>
      <c r="AS286" s="106"/>
      <c r="AT286" s="106"/>
      <c r="AU286" s="106"/>
      <c r="AV286" s="106"/>
      <c r="AW286" s="106"/>
      <c r="AX286" s="106"/>
      <c r="AY286" s="106"/>
      <c r="AZ286" s="106"/>
      <c r="BA286" s="106"/>
      <c r="BB286" s="106"/>
      <c r="BC286" s="106"/>
      <c r="BD286" s="106"/>
      <c r="BE286" s="106"/>
      <c r="BF286" s="106"/>
      <c r="BG286" s="106"/>
      <c r="BH286" s="106"/>
      <c r="BI286" s="106"/>
      <c r="BJ286" s="106"/>
      <c r="BK286" s="106"/>
      <c r="BL286" s="106"/>
      <c r="BM286" s="106"/>
      <c r="BN286" s="106"/>
      <c r="BO286" s="106"/>
      <c r="BP286" s="106"/>
      <c r="BQ286" s="106"/>
      <c r="BR286" s="106"/>
      <c r="BS286" s="106"/>
      <c r="BT286" s="106"/>
      <c r="BU286" s="106"/>
      <c r="BV286" s="106"/>
      <c r="BW286" s="106"/>
      <c r="BX286" s="106"/>
      <c r="BY286" s="106"/>
      <c r="BZ286" s="106"/>
      <c r="CA286" s="106"/>
      <c r="CB286" s="106"/>
      <c r="CC286" s="106"/>
      <c r="CD286" s="106"/>
      <c r="CE286" s="106"/>
      <c r="CF286" s="106"/>
      <c r="CG286" s="106"/>
    </row>
    <row r="287" spans="1:85">
      <c r="A287" s="9"/>
      <c r="B287" s="145"/>
      <c r="C287" s="146"/>
      <c r="D287" s="9"/>
      <c r="E287" s="9"/>
      <c r="F287" s="133"/>
      <c r="G287" s="163"/>
      <c r="H287" s="146"/>
      <c r="I287" s="9"/>
      <c r="J287" s="9"/>
      <c r="K287" s="133"/>
      <c r="L287" s="163"/>
      <c r="M287" s="146"/>
      <c r="N287" s="9"/>
      <c r="O287" s="9"/>
      <c r="P287" s="133"/>
      <c r="Q287" s="163"/>
      <c r="R287" s="146"/>
      <c r="S287" s="9"/>
      <c r="T287" s="9"/>
      <c r="U287" s="133"/>
      <c r="V287" s="163"/>
      <c r="W287" s="146"/>
      <c r="X287" s="9"/>
      <c r="Y287" s="9"/>
      <c r="Z287" s="133"/>
      <c r="AA287" s="163"/>
      <c r="AB287" s="146"/>
      <c r="AC287" s="9"/>
      <c r="AD287" s="9"/>
      <c r="AE287" s="133"/>
      <c r="AF287" s="151"/>
      <c r="AG287" s="9"/>
      <c r="AH287" s="106"/>
      <c r="AI287" s="106"/>
      <c r="AJ287" s="106"/>
      <c r="AK287" s="106"/>
      <c r="AL287" s="106"/>
      <c r="AM287" s="106"/>
      <c r="AN287" s="106"/>
      <c r="AO287" s="106"/>
      <c r="AP287" s="106"/>
      <c r="AQ287" s="106"/>
      <c r="AR287" s="106"/>
      <c r="AS287" s="106"/>
      <c r="AT287" s="106"/>
      <c r="AU287" s="106"/>
      <c r="AV287" s="106"/>
      <c r="AW287" s="106"/>
      <c r="AX287" s="106"/>
      <c r="AY287" s="106"/>
      <c r="AZ287" s="106"/>
      <c r="BA287" s="106"/>
      <c r="BB287" s="106"/>
      <c r="BC287" s="106"/>
      <c r="BD287" s="106"/>
      <c r="BE287" s="106"/>
      <c r="BF287" s="106"/>
      <c r="BG287" s="106"/>
      <c r="BH287" s="106"/>
      <c r="BI287" s="106"/>
      <c r="BJ287" s="106"/>
      <c r="BK287" s="106"/>
      <c r="BL287" s="106"/>
      <c r="BM287" s="106"/>
      <c r="BN287" s="106"/>
      <c r="BO287" s="106"/>
      <c r="BP287" s="106"/>
      <c r="BQ287" s="106"/>
      <c r="BR287" s="106"/>
      <c r="BS287" s="106"/>
      <c r="BT287" s="106"/>
      <c r="BU287" s="106"/>
      <c r="BV287" s="106"/>
      <c r="BW287" s="106"/>
      <c r="BX287" s="106"/>
      <c r="BY287" s="106"/>
      <c r="BZ287" s="106"/>
      <c r="CA287" s="106"/>
      <c r="CB287" s="106"/>
      <c r="CC287" s="106"/>
      <c r="CD287" s="106"/>
      <c r="CE287" s="106"/>
      <c r="CF287" s="106"/>
      <c r="CG287" s="106"/>
    </row>
    <row r="288" spans="1:85">
      <c r="A288" s="9"/>
      <c r="B288" s="145"/>
      <c r="C288" s="146"/>
      <c r="D288" s="9"/>
      <c r="E288" s="9"/>
      <c r="F288" s="133"/>
      <c r="G288" s="163"/>
      <c r="H288" s="146"/>
      <c r="I288" s="9"/>
      <c r="J288" s="9"/>
      <c r="K288" s="133"/>
      <c r="L288" s="163"/>
      <c r="M288" s="146"/>
      <c r="N288" s="9"/>
      <c r="O288" s="9"/>
      <c r="P288" s="133"/>
      <c r="Q288" s="163"/>
      <c r="R288" s="146"/>
      <c r="S288" s="9"/>
      <c r="T288" s="9"/>
      <c r="U288" s="133"/>
      <c r="V288" s="163"/>
      <c r="W288" s="146"/>
      <c r="X288" s="9"/>
      <c r="Y288" s="9"/>
      <c r="Z288" s="133"/>
      <c r="AA288" s="163"/>
      <c r="AB288" s="146"/>
      <c r="AC288" s="9"/>
      <c r="AD288" s="9"/>
      <c r="AE288" s="133"/>
      <c r="AF288" s="151"/>
      <c r="AG288" s="9"/>
      <c r="AH288" s="106"/>
      <c r="AI288" s="106"/>
      <c r="AJ288" s="106"/>
      <c r="AK288" s="106"/>
      <c r="AL288" s="106"/>
      <c r="AM288" s="106"/>
      <c r="AN288" s="106"/>
      <c r="AO288" s="106"/>
      <c r="AP288" s="106"/>
      <c r="AQ288" s="106"/>
      <c r="AR288" s="106"/>
      <c r="AS288" s="106"/>
      <c r="AT288" s="106"/>
      <c r="AU288" s="106"/>
      <c r="AV288" s="106"/>
      <c r="AW288" s="106"/>
      <c r="AX288" s="106"/>
      <c r="AY288" s="106"/>
      <c r="AZ288" s="106"/>
      <c r="BA288" s="106"/>
      <c r="BB288" s="106"/>
      <c r="BC288" s="106"/>
      <c r="BD288" s="106"/>
      <c r="BE288" s="106"/>
      <c r="BF288" s="106"/>
      <c r="BG288" s="106"/>
      <c r="BH288" s="106"/>
      <c r="BI288" s="106"/>
      <c r="BJ288" s="106"/>
      <c r="BK288" s="106"/>
      <c r="BL288" s="106"/>
      <c r="BM288" s="106"/>
      <c r="BN288" s="106"/>
      <c r="BO288" s="106"/>
      <c r="BP288" s="106"/>
      <c r="BQ288" s="106"/>
      <c r="BR288" s="106"/>
      <c r="BS288" s="106"/>
      <c r="BT288" s="106"/>
      <c r="BU288" s="106"/>
      <c r="BV288" s="106"/>
      <c r="BW288" s="106"/>
      <c r="BX288" s="106"/>
      <c r="BY288" s="106"/>
      <c r="BZ288" s="106"/>
      <c r="CA288" s="106"/>
      <c r="CB288" s="106"/>
      <c r="CC288" s="106"/>
      <c r="CD288" s="106"/>
      <c r="CE288" s="106"/>
      <c r="CF288" s="106"/>
      <c r="CG288" s="106"/>
    </row>
    <row r="289" spans="1:85">
      <c r="A289" s="9"/>
      <c r="B289" s="145"/>
      <c r="C289" s="146"/>
      <c r="D289" s="9"/>
      <c r="E289" s="9"/>
      <c r="F289" s="133"/>
      <c r="G289" s="163"/>
      <c r="H289" s="146"/>
      <c r="I289" s="9"/>
      <c r="J289" s="9"/>
      <c r="K289" s="133"/>
      <c r="L289" s="163"/>
      <c r="M289" s="146"/>
      <c r="N289" s="9"/>
      <c r="O289" s="9"/>
      <c r="P289" s="133"/>
      <c r="Q289" s="163"/>
      <c r="R289" s="146"/>
      <c r="S289" s="9"/>
      <c r="T289" s="9"/>
      <c r="U289" s="133"/>
      <c r="V289" s="163"/>
      <c r="W289" s="146"/>
      <c r="X289" s="9"/>
      <c r="Y289" s="9"/>
      <c r="Z289" s="133"/>
      <c r="AA289" s="163"/>
      <c r="AB289" s="146"/>
      <c r="AC289" s="9"/>
      <c r="AD289" s="9"/>
      <c r="AE289" s="133"/>
      <c r="AF289" s="151"/>
      <c r="AG289" s="9"/>
      <c r="AH289" s="106"/>
      <c r="AI289" s="106"/>
      <c r="AJ289" s="106"/>
      <c r="AK289" s="106"/>
      <c r="AL289" s="106"/>
      <c r="AM289" s="106"/>
      <c r="AN289" s="106"/>
      <c r="AO289" s="106"/>
      <c r="AP289" s="106"/>
      <c r="AQ289" s="106"/>
      <c r="AR289" s="106"/>
      <c r="AS289" s="106"/>
      <c r="AT289" s="106"/>
      <c r="AU289" s="106"/>
      <c r="AV289" s="106"/>
      <c r="AW289" s="106"/>
      <c r="AX289" s="106"/>
      <c r="AY289" s="106"/>
      <c r="AZ289" s="106"/>
      <c r="BA289" s="106"/>
      <c r="BB289" s="106"/>
      <c r="BC289" s="106"/>
      <c r="BD289" s="106"/>
      <c r="BE289" s="106"/>
      <c r="BF289" s="106"/>
      <c r="BG289" s="106"/>
      <c r="BH289" s="106"/>
      <c r="BI289" s="106"/>
      <c r="BJ289" s="106"/>
      <c r="BK289" s="106"/>
      <c r="BL289" s="106"/>
      <c r="BM289" s="106"/>
      <c r="BN289" s="106"/>
      <c r="BO289" s="106"/>
      <c r="BP289" s="106"/>
      <c r="BQ289" s="106"/>
      <c r="BR289" s="106"/>
      <c r="BS289" s="106"/>
      <c r="BT289" s="106"/>
      <c r="BU289" s="106"/>
      <c r="BV289" s="106"/>
      <c r="BW289" s="106"/>
      <c r="BX289" s="106"/>
      <c r="BY289" s="106"/>
      <c r="BZ289" s="106"/>
      <c r="CA289" s="106"/>
      <c r="CB289" s="106"/>
      <c r="CC289" s="106"/>
      <c r="CD289" s="106"/>
      <c r="CE289" s="106"/>
      <c r="CF289" s="106"/>
      <c r="CG289" s="106"/>
    </row>
    <row r="290" spans="1:85">
      <c r="A290" s="9"/>
      <c r="B290" s="145"/>
      <c r="C290" s="146"/>
      <c r="D290" s="9"/>
      <c r="E290" s="9"/>
      <c r="F290" s="133"/>
      <c r="G290" s="163"/>
      <c r="H290" s="146"/>
      <c r="I290" s="9"/>
      <c r="J290" s="9"/>
      <c r="K290" s="133"/>
      <c r="L290" s="163"/>
      <c r="M290" s="146"/>
      <c r="N290" s="9"/>
      <c r="O290" s="9"/>
      <c r="P290" s="133"/>
      <c r="Q290" s="163"/>
      <c r="R290" s="146"/>
      <c r="S290" s="9"/>
      <c r="T290" s="9"/>
      <c r="U290" s="133"/>
      <c r="V290" s="163"/>
      <c r="W290" s="146"/>
      <c r="X290" s="9"/>
      <c r="Y290" s="9"/>
      <c r="Z290" s="133"/>
      <c r="AA290" s="163"/>
      <c r="AB290" s="146"/>
      <c r="AC290" s="9"/>
      <c r="AD290" s="9"/>
      <c r="AE290" s="133"/>
      <c r="AF290" s="151"/>
      <c r="AG290" s="9"/>
      <c r="AH290" s="106"/>
      <c r="AI290" s="106"/>
      <c r="AJ290" s="106"/>
      <c r="AK290" s="106"/>
      <c r="AL290" s="106"/>
      <c r="AM290" s="106"/>
      <c r="AN290" s="106"/>
      <c r="AO290" s="106"/>
      <c r="AP290" s="106"/>
      <c r="AQ290" s="106"/>
      <c r="AR290" s="106"/>
      <c r="AS290" s="106"/>
      <c r="AT290" s="106"/>
      <c r="AU290" s="106"/>
      <c r="AV290" s="106"/>
      <c r="AW290" s="106"/>
      <c r="AX290" s="106"/>
      <c r="AY290" s="106"/>
      <c r="AZ290" s="106"/>
      <c r="BA290" s="106"/>
      <c r="BB290" s="106"/>
      <c r="BC290" s="106"/>
      <c r="BD290" s="106"/>
      <c r="BE290" s="106"/>
      <c r="BF290" s="106"/>
      <c r="BG290" s="106"/>
      <c r="BH290" s="106"/>
      <c r="BI290" s="106"/>
      <c r="BJ290" s="106"/>
      <c r="BK290" s="106"/>
      <c r="BL290" s="106"/>
      <c r="BM290" s="106"/>
      <c r="BN290" s="106"/>
      <c r="BO290" s="106"/>
      <c r="BP290" s="106"/>
      <c r="BQ290" s="106"/>
      <c r="BR290" s="106"/>
      <c r="BS290" s="106"/>
      <c r="BT290" s="106"/>
      <c r="BU290" s="106"/>
      <c r="BV290" s="106"/>
      <c r="BW290" s="106"/>
      <c r="BX290" s="106"/>
      <c r="BY290" s="106"/>
      <c r="BZ290" s="106"/>
      <c r="CA290" s="106"/>
      <c r="CB290" s="106"/>
      <c r="CC290" s="106"/>
      <c r="CD290" s="106"/>
      <c r="CE290" s="106"/>
      <c r="CF290" s="106"/>
      <c r="CG290" s="106"/>
    </row>
    <row r="291" spans="1:85">
      <c r="A291" s="9"/>
      <c r="B291" s="145"/>
      <c r="C291" s="146"/>
      <c r="D291" s="9"/>
      <c r="E291" s="9"/>
      <c r="F291" s="133"/>
      <c r="G291" s="163"/>
      <c r="H291" s="146"/>
      <c r="I291" s="9"/>
      <c r="J291" s="9"/>
      <c r="K291" s="133"/>
      <c r="L291" s="163"/>
      <c r="M291" s="146"/>
      <c r="N291" s="9"/>
      <c r="O291" s="9"/>
      <c r="P291" s="133"/>
      <c r="Q291" s="163"/>
      <c r="R291" s="146"/>
      <c r="S291" s="9"/>
      <c r="T291" s="9"/>
      <c r="U291" s="133"/>
      <c r="V291" s="163"/>
      <c r="W291" s="146"/>
      <c r="X291" s="9"/>
      <c r="Y291" s="9"/>
      <c r="Z291" s="133"/>
      <c r="AA291" s="163"/>
      <c r="AB291" s="146"/>
      <c r="AC291" s="9"/>
      <c r="AD291" s="9"/>
      <c r="AE291" s="133"/>
      <c r="AF291" s="151"/>
      <c r="AG291" s="9"/>
      <c r="AH291" s="106"/>
      <c r="AI291" s="106"/>
      <c r="AJ291" s="106"/>
      <c r="AK291" s="106"/>
      <c r="AL291" s="106"/>
      <c r="AM291" s="106"/>
      <c r="AN291" s="106"/>
      <c r="AO291" s="106"/>
      <c r="AP291" s="106"/>
      <c r="AQ291" s="106"/>
      <c r="AR291" s="106"/>
      <c r="AS291" s="106"/>
      <c r="AT291" s="106"/>
      <c r="AU291" s="106"/>
      <c r="AV291" s="106"/>
      <c r="AW291" s="106"/>
      <c r="AX291" s="106"/>
      <c r="AY291" s="106"/>
      <c r="AZ291" s="106"/>
      <c r="BA291" s="106"/>
      <c r="BB291" s="106"/>
      <c r="BC291" s="106"/>
      <c r="BD291" s="106"/>
      <c r="BE291" s="106"/>
      <c r="BF291" s="106"/>
      <c r="BG291" s="106"/>
      <c r="BH291" s="106"/>
      <c r="BI291" s="106"/>
      <c r="BJ291" s="106"/>
      <c r="BK291" s="106"/>
      <c r="BL291" s="106"/>
      <c r="BM291" s="106"/>
      <c r="BN291" s="106"/>
      <c r="BO291" s="106"/>
      <c r="BP291" s="106"/>
      <c r="BQ291" s="106"/>
      <c r="BR291" s="106"/>
      <c r="BS291" s="106"/>
      <c r="BT291" s="106"/>
      <c r="BU291" s="106"/>
      <c r="BV291" s="106"/>
      <c r="BW291" s="106"/>
      <c r="BX291" s="106"/>
      <c r="BY291" s="106"/>
      <c r="BZ291" s="106"/>
      <c r="CA291" s="106"/>
      <c r="CB291" s="106"/>
      <c r="CC291" s="106"/>
      <c r="CD291" s="106"/>
      <c r="CE291" s="106"/>
      <c r="CF291" s="106"/>
      <c r="CG291" s="106"/>
    </row>
    <row r="292" spans="1:85">
      <c r="A292" s="9"/>
      <c r="B292" s="145"/>
      <c r="C292" s="146"/>
      <c r="D292" s="9"/>
      <c r="E292" s="9"/>
      <c r="F292" s="133"/>
      <c r="G292" s="163"/>
      <c r="H292" s="146"/>
      <c r="I292" s="9"/>
      <c r="J292" s="9"/>
      <c r="K292" s="133"/>
      <c r="L292" s="163"/>
      <c r="M292" s="146"/>
      <c r="N292" s="9"/>
      <c r="O292" s="9"/>
      <c r="P292" s="133"/>
      <c r="Q292" s="163"/>
      <c r="R292" s="146"/>
      <c r="S292" s="9"/>
      <c r="T292" s="9"/>
      <c r="U292" s="133"/>
      <c r="V292" s="163"/>
      <c r="W292" s="146"/>
      <c r="X292" s="9"/>
      <c r="Y292" s="9"/>
      <c r="Z292" s="133"/>
      <c r="AA292" s="163"/>
      <c r="AB292" s="146"/>
      <c r="AC292" s="9"/>
      <c r="AD292" s="9"/>
      <c r="AE292" s="133"/>
      <c r="AF292" s="151"/>
      <c r="AG292" s="9"/>
      <c r="AH292" s="106"/>
      <c r="AI292" s="106"/>
      <c r="AJ292" s="106"/>
      <c r="AK292" s="106"/>
      <c r="AL292" s="106"/>
      <c r="AM292" s="106"/>
      <c r="AN292" s="106"/>
      <c r="AO292" s="106"/>
      <c r="AP292" s="106"/>
      <c r="AQ292" s="106"/>
      <c r="AR292" s="106"/>
      <c r="AS292" s="106"/>
      <c r="AT292" s="106"/>
      <c r="AU292" s="106"/>
      <c r="AV292" s="106"/>
      <c r="AW292" s="106"/>
      <c r="AX292" s="106"/>
      <c r="AY292" s="106"/>
      <c r="AZ292" s="106"/>
      <c r="BA292" s="106"/>
      <c r="BB292" s="106"/>
      <c r="BC292" s="106"/>
      <c r="BD292" s="106"/>
      <c r="BE292" s="106"/>
      <c r="BF292" s="106"/>
      <c r="BG292" s="106"/>
      <c r="BH292" s="106"/>
      <c r="BI292" s="106"/>
      <c r="BJ292" s="106"/>
      <c r="BK292" s="106"/>
      <c r="BL292" s="106"/>
      <c r="BM292" s="106"/>
      <c r="BN292" s="106"/>
      <c r="BO292" s="106"/>
      <c r="BP292" s="106"/>
      <c r="BQ292" s="106"/>
      <c r="BR292" s="106"/>
      <c r="BS292" s="106"/>
      <c r="BT292" s="106"/>
      <c r="BU292" s="106"/>
      <c r="BV292" s="106"/>
      <c r="BW292" s="106"/>
      <c r="BX292" s="106"/>
      <c r="BY292" s="106"/>
      <c r="BZ292" s="106"/>
      <c r="CA292" s="106"/>
      <c r="CB292" s="106"/>
      <c r="CC292" s="106"/>
      <c r="CD292" s="106"/>
      <c r="CE292" s="106"/>
      <c r="CF292" s="106"/>
      <c r="CG292" s="106"/>
    </row>
    <row r="293" spans="1:85">
      <c r="A293" s="9"/>
      <c r="B293" s="145"/>
      <c r="C293" s="146"/>
      <c r="D293" s="9"/>
      <c r="E293" s="9"/>
      <c r="F293" s="133"/>
      <c r="G293" s="163"/>
      <c r="H293" s="146"/>
      <c r="I293" s="9"/>
      <c r="J293" s="9"/>
      <c r="K293" s="133"/>
      <c r="L293" s="163"/>
      <c r="M293" s="146"/>
      <c r="N293" s="9"/>
      <c r="O293" s="9"/>
      <c r="P293" s="133"/>
      <c r="Q293" s="163"/>
      <c r="R293" s="146"/>
      <c r="S293" s="9"/>
      <c r="T293" s="9"/>
      <c r="U293" s="133"/>
      <c r="V293" s="163"/>
      <c r="W293" s="146"/>
      <c r="X293" s="9"/>
      <c r="Y293" s="9"/>
      <c r="Z293" s="133"/>
      <c r="AA293" s="163"/>
      <c r="AB293" s="146"/>
      <c r="AC293" s="9"/>
      <c r="AD293" s="9"/>
      <c r="AE293" s="133"/>
      <c r="AF293" s="151"/>
      <c r="AG293" s="9"/>
      <c r="AH293" s="106"/>
      <c r="AI293" s="106"/>
      <c r="AJ293" s="106"/>
      <c r="AK293" s="106"/>
      <c r="AL293" s="106"/>
      <c r="AM293" s="106"/>
      <c r="AN293" s="106"/>
      <c r="AO293" s="106"/>
      <c r="AP293" s="106"/>
      <c r="AQ293" s="106"/>
      <c r="AR293" s="106"/>
      <c r="AS293" s="106"/>
      <c r="AT293" s="106"/>
      <c r="AU293" s="106"/>
      <c r="AV293" s="106"/>
      <c r="AW293" s="106"/>
      <c r="AX293" s="106"/>
      <c r="AY293" s="106"/>
      <c r="AZ293" s="106"/>
      <c r="BA293" s="106"/>
      <c r="BB293" s="106"/>
      <c r="BC293" s="106"/>
      <c r="BD293" s="106"/>
      <c r="BE293" s="106"/>
      <c r="BF293" s="106"/>
      <c r="BG293" s="106"/>
      <c r="BH293" s="106"/>
      <c r="BI293" s="106"/>
      <c r="BJ293" s="106"/>
      <c r="BK293" s="106"/>
      <c r="BL293" s="106"/>
      <c r="BM293" s="106"/>
      <c r="BN293" s="106"/>
      <c r="BO293" s="106"/>
      <c r="BP293" s="106"/>
      <c r="BQ293" s="106"/>
      <c r="BR293" s="106"/>
      <c r="BS293" s="106"/>
      <c r="BT293" s="106"/>
      <c r="BU293" s="106"/>
      <c r="BV293" s="106"/>
      <c r="BW293" s="106"/>
      <c r="BX293" s="106"/>
      <c r="BY293" s="106"/>
      <c r="BZ293" s="106"/>
      <c r="CA293" s="106"/>
      <c r="CB293" s="106"/>
      <c r="CC293" s="106"/>
      <c r="CD293" s="106"/>
      <c r="CE293" s="106"/>
      <c r="CF293" s="106"/>
      <c r="CG293" s="106"/>
    </row>
    <row r="294" spans="1:85">
      <c r="A294" s="9"/>
      <c r="B294" s="145"/>
      <c r="C294" s="146"/>
      <c r="D294" s="9"/>
      <c r="E294" s="9"/>
      <c r="F294" s="133"/>
      <c r="G294" s="163"/>
      <c r="H294" s="146"/>
      <c r="I294" s="9"/>
      <c r="J294" s="9"/>
      <c r="K294" s="133"/>
      <c r="L294" s="163"/>
      <c r="M294" s="146"/>
      <c r="N294" s="9"/>
      <c r="O294" s="9"/>
      <c r="P294" s="133"/>
      <c r="Q294" s="163"/>
      <c r="R294" s="146"/>
      <c r="S294" s="9"/>
      <c r="T294" s="9"/>
      <c r="U294" s="133"/>
      <c r="V294" s="163"/>
      <c r="W294" s="146"/>
      <c r="X294" s="9"/>
      <c r="Y294" s="9"/>
      <c r="Z294" s="133"/>
      <c r="AA294" s="163"/>
      <c r="AB294" s="146"/>
      <c r="AC294" s="9"/>
      <c r="AD294" s="9"/>
      <c r="AE294" s="133"/>
      <c r="AF294" s="151"/>
      <c r="AG294" s="9"/>
      <c r="AH294" s="106"/>
      <c r="AI294" s="106"/>
      <c r="AJ294" s="106"/>
      <c r="AK294" s="106"/>
      <c r="AL294" s="106"/>
      <c r="AM294" s="106"/>
      <c r="AN294" s="106"/>
      <c r="AO294" s="106"/>
      <c r="AP294" s="106"/>
      <c r="AQ294" s="106"/>
      <c r="AR294" s="106"/>
      <c r="AS294" s="106"/>
      <c r="AT294" s="106"/>
      <c r="AU294" s="106"/>
      <c r="AV294" s="106"/>
      <c r="AW294" s="106"/>
      <c r="AX294" s="106"/>
      <c r="AY294" s="106"/>
      <c r="AZ294" s="106"/>
      <c r="BA294" s="106"/>
      <c r="BB294" s="106"/>
      <c r="BC294" s="106"/>
      <c r="BD294" s="106"/>
      <c r="BE294" s="106"/>
      <c r="BF294" s="106"/>
      <c r="BG294" s="106"/>
      <c r="BH294" s="106"/>
      <c r="BI294" s="106"/>
      <c r="BJ294" s="106"/>
      <c r="BK294" s="106"/>
      <c r="BL294" s="106"/>
      <c r="BM294" s="106"/>
      <c r="BN294" s="106"/>
      <c r="BO294" s="106"/>
      <c r="BP294" s="106"/>
      <c r="BQ294" s="106"/>
      <c r="BR294" s="106"/>
      <c r="BS294" s="106"/>
      <c r="BT294" s="106"/>
      <c r="BU294" s="106"/>
      <c r="BV294" s="106"/>
      <c r="BW294" s="106"/>
      <c r="BX294" s="106"/>
      <c r="BY294" s="106"/>
      <c r="BZ294" s="106"/>
      <c r="CA294" s="106"/>
      <c r="CB294" s="106"/>
      <c r="CC294" s="106"/>
      <c r="CD294" s="106"/>
      <c r="CE294" s="106"/>
      <c r="CF294" s="106"/>
      <c r="CG294" s="106"/>
    </row>
    <row r="295" spans="1:85">
      <c r="A295" s="9"/>
      <c r="B295" s="145"/>
      <c r="C295" s="146"/>
      <c r="D295" s="9"/>
      <c r="E295" s="9"/>
      <c r="F295" s="133"/>
      <c r="G295" s="163"/>
      <c r="H295" s="146"/>
      <c r="I295" s="9"/>
      <c r="J295" s="9"/>
      <c r="K295" s="133"/>
      <c r="L295" s="163"/>
      <c r="M295" s="146"/>
      <c r="N295" s="9"/>
      <c r="O295" s="9"/>
      <c r="P295" s="133"/>
      <c r="Q295" s="163"/>
      <c r="R295" s="146"/>
      <c r="S295" s="9"/>
      <c r="T295" s="9"/>
      <c r="U295" s="133"/>
      <c r="V295" s="163"/>
      <c r="W295" s="146"/>
      <c r="X295" s="9"/>
      <c r="Y295" s="9"/>
      <c r="Z295" s="133"/>
      <c r="AA295" s="163"/>
      <c r="AB295" s="146"/>
      <c r="AC295" s="9"/>
      <c r="AD295" s="9"/>
      <c r="AE295" s="133"/>
      <c r="AF295" s="151"/>
      <c r="AG295" s="9"/>
      <c r="AH295" s="106"/>
      <c r="AI295" s="106"/>
      <c r="AJ295" s="106"/>
      <c r="AK295" s="106"/>
      <c r="AL295" s="106"/>
      <c r="AM295" s="106"/>
      <c r="AN295" s="106"/>
      <c r="AO295" s="106"/>
      <c r="AP295" s="106"/>
      <c r="AQ295" s="106"/>
      <c r="AR295" s="106"/>
      <c r="AS295" s="106"/>
      <c r="AT295" s="106"/>
      <c r="AU295" s="106"/>
      <c r="AV295" s="106"/>
      <c r="AW295" s="106"/>
      <c r="AX295" s="106"/>
      <c r="AY295" s="106"/>
      <c r="AZ295" s="106"/>
      <c r="BA295" s="106"/>
      <c r="BB295" s="106"/>
      <c r="BC295" s="106"/>
      <c r="BD295" s="106"/>
      <c r="BE295" s="106"/>
      <c r="BF295" s="106"/>
      <c r="BG295" s="106"/>
      <c r="BH295" s="106"/>
      <c r="BI295" s="106"/>
      <c r="BJ295" s="106"/>
      <c r="BK295" s="106"/>
      <c r="BL295" s="106"/>
      <c r="BM295" s="106"/>
      <c r="BN295" s="106"/>
      <c r="BO295" s="106"/>
      <c r="BP295" s="106"/>
      <c r="BQ295" s="106"/>
      <c r="BR295" s="106"/>
      <c r="BS295" s="106"/>
      <c r="BT295" s="106"/>
      <c r="BU295" s="106"/>
      <c r="BV295" s="106"/>
      <c r="BW295" s="106"/>
      <c r="BX295" s="106"/>
      <c r="BY295" s="106"/>
      <c r="BZ295" s="106"/>
      <c r="CA295" s="106"/>
      <c r="CB295" s="106"/>
      <c r="CC295" s="106"/>
      <c r="CD295" s="106"/>
      <c r="CE295" s="106"/>
      <c r="CF295" s="106"/>
      <c r="CG295" s="106"/>
    </row>
    <row r="296" spans="1:85">
      <c r="A296" s="9"/>
      <c r="B296" s="145"/>
      <c r="C296" s="146"/>
      <c r="D296" s="9"/>
      <c r="E296" s="9"/>
      <c r="F296" s="133"/>
      <c r="G296" s="163"/>
      <c r="H296" s="146"/>
      <c r="I296" s="9"/>
      <c r="J296" s="9"/>
      <c r="K296" s="133"/>
      <c r="L296" s="163"/>
      <c r="M296" s="146"/>
      <c r="N296" s="9"/>
      <c r="O296" s="9"/>
      <c r="P296" s="133"/>
      <c r="Q296" s="163"/>
      <c r="R296" s="146"/>
      <c r="S296" s="9"/>
      <c r="T296" s="9"/>
      <c r="U296" s="133"/>
      <c r="V296" s="163"/>
      <c r="W296" s="146"/>
      <c r="X296" s="9"/>
      <c r="Y296" s="9"/>
      <c r="Z296" s="133"/>
      <c r="AA296" s="163"/>
      <c r="AB296" s="146"/>
      <c r="AC296" s="9"/>
      <c r="AD296" s="9"/>
      <c r="AE296" s="133"/>
      <c r="AF296" s="151"/>
      <c r="AG296" s="9"/>
      <c r="AH296" s="106"/>
      <c r="AI296" s="106"/>
      <c r="AJ296" s="106"/>
      <c r="AK296" s="106"/>
      <c r="AL296" s="106"/>
      <c r="AM296" s="106"/>
      <c r="AN296" s="106"/>
      <c r="AO296" s="106"/>
      <c r="AP296" s="106"/>
      <c r="AQ296" s="106"/>
      <c r="AR296" s="106"/>
      <c r="AS296" s="106"/>
      <c r="AT296" s="106"/>
      <c r="AU296" s="106"/>
      <c r="AV296" s="106"/>
      <c r="AW296" s="106"/>
      <c r="AX296" s="106"/>
      <c r="AY296" s="106"/>
      <c r="AZ296" s="106"/>
      <c r="BA296" s="106"/>
      <c r="BB296" s="106"/>
      <c r="BC296" s="106"/>
      <c r="BD296" s="106"/>
      <c r="BE296" s="106"/>
      <c r="BF296" s="106"/>
      <c r="BG296" s="106"/>
      <c r="BH296" s="106"/>
      <c r="BI296" s="106"/>
      <c r="BJ296" s="106"/>
      <c r="BK296" s="106"/>
      <c r="BL296" s="106"/>
      <c r="BM296" s="106"/>
      <c r="BN296" s="106"/>
      <c r="BO296" s="106"/>
      <c r="BP296" s="106"/>
      <c r="BQ296" s="106"/>
      <c r="BR296" s="106"/>
      <c r="BS296" s="106"/>
      <c r="BT296" s="106"/>
      <c r="BU296" s="106"/>
      <c r="BV296" s="106"/>
      <c r="BW296" s="106"/>
      <c r="BX296" s="106"/>
      <c r="BY296" s="106"/>
      <c r="BZ296" s="106"/>
      <c r="CA296" s="106"/>
      <c r="CB296" s="106"/>
      <c r="CC296" s="106"/>
      <c r="CD296" s="106"/>
      <c r="CE296" s="106"/>
      <c r="CF296" s="106"/>
      <c r="CG296" s="106"/>
    </row>
    <row r="297" spans="1:85">
      <c r="A297" s="9"/>
      <c r="B297" s="145"/>
      <c r="C297" s="146"/>
      <c r="D297" s="9"/>
      <c r="E297" s="9"/>
      <c r="F297" s="133"/>
      <c r="G297" s="163"/>
      <c r="H297" s="146"/>
      <c r="I297" s="9"/>
      <c r="J297" s="9"/>
      <c r="K297" s="133"/>
      <c r="L297" s="163"/>
      <c r="M297" s="146"/>
      <c r="N297" s="9"/>
      <c r="O297" s="9"/>
      <c r="P297" s="133"/>
      <c r="Q297" s="163"/>
      <c r="R297" s="146"/>
      <c r="S297" s="9"/>
      <c r="T297" s="9"/>
      <c r="U297" s="133"/>
      <c r="V297" s="163"/>
      <c r="W297" s="146"/>
      <c r="X297" s="9"/>
      <c r="Y297" s="9"/>
      <c r="Z297" s="133"/>
      <c r="AA297" s="163"/>
      <c r="AB297" s="146"/>
      <c r="AC297" s="9"/>
      <c r="AD297" s="9"/>
      <c r="AE297" s="133"/>
      <c r="AF297" s="151"/>
      <c r="AG297" s="9"/>
      <c r="AH297" s="106"/>
      <c r="AI297" s="106"/>
      <c r="AJ297" s="106"/>
      <c r="AK297" s="106"/>
      <c r="AL297" s="106"/>
      <c r="AM297" s="106"/>
      <c r="AN297" s="106"/>
      <c r="AO297" s="106"/>
      <c r="AP297" s="106"/>
      <c r="AQ297" s="106"/>
      <c r="AR297" s="106"/>
      <c r="AS297" s="106"/>
      <c r="AT297" s="106"/>
      <c r="AU297" s="106"/>
      <c r="AV297" s="106"/>
      <c r="AW297" s="106"/>
      <c r="AX297" s="106"/>
      <c r="AY297" s="106"/>
      <c r="AZ297" s="106"/>
      <c r="BA297" s="106"/>
      <c r="BB297" s="106"/>
      <c r="BC297" s="106"/>
      <c r="BD297" s="106"/>
      <c r="BE297" s="106"/>
      <c r="BF297" s="106"/>
      <c r="BG297" s="106"/>
      <c r="BH297" s="106"/>
      <c r="BI297" s="106"/>
      <c r="BJ297" s="106"/>
      <c r="BK297" s="106"/>
      <c r="BL297" s="106"/>
      <c r="BM297" s="106"/>
      <c r="BN297" s="106"/>
      <c r="BO297" s="106"/>
      <c r="BP297" s="106"/>
      <c r="BQ297" s="106"/>
      <c r="BR297" s="106"/>
      <c r="BS297" s="106"/>
      <c r="BT297" s="106"/>
      <c r="BU297" s="106"/>
      <c r="BV297" s="106"/>
      <c r="BW297" s="106"/>
      <c r="BX297" s="106"/>
      <c r="BY297" s="106"/>
      <c r="BZ297" s="106"/>
      <c r="CA297" s="106"/>
      <c r="CB297" s="106"/>
      <c r="CC297" s="106"/>
      <c r="CD297" s="106"/>
      <c r="CE297" s="106"/>
      <c r="CF297" s="106"/>
      <c r="CG297" s="106"/>
    </row>
    <row r="298" spans="1:85">
      <c r="A298" s="9"/>
      <c r="B298" s="145"/>
      <c r="C298" s="146"/>
      <c r="D298" s="9"/>
      <c r="E298" s="9"/>
      <c r="F298" s="133"/>
      <c r="G298" s="163"/>
      <c r="H298" s="146"/>
      <c r="I298" s="9"/>
      <c r="J298" s="9"/>
      <c r="K298" s="133"/>
      <c r="L298" s="163"/>
      <c r="M298" s="146"/>
      <c r="N298" s="9"/>
      <c r="O298" s="9"/>
      <c r="P298" s="133"/>
      <c r="Q298" s="163"/>
      <c r="R298" s="146"/>
      <c r="S298" s="9"/>
      <c r="T298" s="9"/>
      <c r="U298" s="133"/>
      <c r="V298" s="163"/>
      <c r="W298" s="146"/>
      <c r="X298" s="9"/>
      <c r="Y298" s="9"/>
      <c r="Z298" s="133"/>
      <c r="AA298" s="163"/>
      <c r="AB298" s="146"/>
      <c r="AC298" s="9"/>
      <c r="AD298" s="9"/>
      <c r="AE298" s="133"/>
      <c r="AF298" s="151"/>
      <c r="AG298" s="9"/>
      <c r="AH298" s="106"/>
      <c r="AI298" s="106"/>
      <c r="AJ298" s="106"/>
      <c r="AK298" s="106"/>
      <c r="AL298" s="106"/>
      <c r="AM298" s="106"/>
      <c r="AN298" s="106"/>
      <c r="AO298" s="106"/>
      <c r="AP298" s="106"/>
      <c r="AQ298" s="106"/>
      <c r="AR298" s="106"/>
      <c r="AS298" s="106"/>
      <c r="AT298" s="106"/>
      <c r="AU298" s="106"/>
      <c r="AV298" s="106"/>
      <c r="AW298" s="106"/>
      <c r="AX298" s="106"/>
      <c r="AY298" s="106"/>
      <c r="AZ298" s="106"/>
      <c r="BA298" s="106"/>
      <c r="BB298" s="106"/>
      <c r="BC298" s="106"/>
      <c r="BD298" s="106"/>
      <c r="BE298" s="106"/>
      <c r="BF298" s="106"/>
      <c r="BG298" s="106"/>
      <c r="BH298" s="106"/>
      <c r="BI298" s="106"/>
      <c r="BJ298" s="106"/>
      <c r="BK298" s="106"/>
      <c r="BL298" s="106"/>
      <c r="BM298" s="106"/>
      <c r="BN298" s="106"/>
      <c r="BO298" s="106"/>
      <c r="BP298" s="106"/>
      <c r="BQ298" s="106"/>
      <c r="BR298" s="106"/>
      <c r="BS298" s="106"/>
      <c r="BT298" s="106"/>
      <c r="BU298" s="106"/>
      <c r="BV298" s="106"/>
      <c r="BW298" s="106"/>
      <c r="BX298" s="106"/>
      <c r="BY298" s="106"/>
      <c r="BZ298" s="106"/>
      <c r="CA298" s="106"/>
      <c r="CB298" s="106"/>
      <c r="CC298" s="106"/>
      <c r="CD298" s="106"/>
      <c r="CE298" s="106"/>
      <c r="CF298" s="106"/>
      <c r="CG298" s="106"/>
    </row>
    <row r="299" spans="1:85">
      <c r="A299" s="9"/>
      <c r="B299" s="145"/>
      <c r="C299" s="146"/>
      <c r="D299" s="9"/>
      <c r="E299" s="9"/>
      <c r="F299" s="133"/>
      <c r="G299" s="163"/>
      <c r="H299" s="146"/>
      <c r="I299" s="9"/>
      <c r="J299" s="9"/>
      <c r="K299" s="133"/>
      <c r="L299" s="163"/>
      <c r="M299" s="146"/>
      <c r="N299" s="9"/>
      <c r="O299" s="9"/>
      <c r="P299" s="133"/>
      <c r="Q299" s="163"/>
      <c r="R299" s="146"/>
      <c r="S299" s="9"/>
      <c r="T299" s="9"/>
      <c r="U299" s="133"/>
      <c r="V299" s="163"/>
      <c r="W299" s="146"/>
      <c r="X299" s="9"/>
      <c r="Y299" s="9"/>
      <c r="Z299" s="133"/>
      <c r="AA299" s="163"/>
      <c r="AB299" s="146"/>
      <c r="AC299" s="9"/>
      <c r="AD299" s="9"/>
      <c r="AE299" s="133"/>
      <c r="AF299" s="151"/>
      <c r="AG299" s="9"/>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6"/>
      <c r="BC299" s="106"/>
      <c r="BD299" s="106"/>
      <c r="BE299" s="106"/>
      <c r="BF299" s="106"/>
      <c r="BG299" s="106"/>
      <c r="BH299" s="106"/>
      <c r="BI299" s="106"/>
      <c r="BJ299" s="106"/>
      <c r="BK299" s="106"/>
      <c r="BL299" s="106"/>
      <c r="BM299" s="106"/>
      <c r="BN299" s="106"/>
      <c r="BO299" s="106"/>
      <c r="BP299" s="106"/>
      <c r="BQ299" s="106"/>
      <c r="BR299" s="106"/>
      <c r="BS299" s="106"/>
      <c r="BT299" s="106"/>
      <c r="BU299" s="106"/>
      <c r="BV299" s="106"/>
      <c r="BW299" s="106"/>
      <c r="BX299" s="106"/>
      <c r="BY299" s="106"/>
      <c r="BZ299" s="106"/>
      <c r="CA299" s="106"/>
      <c r="CB299" s="106"/>
      <c r="CC299" s="106"/>
      <c r="CD299" s="106"/>
      <c r="CE299" s="106"/>
      <c r="CF299" s="106"/>
      <c r="CG299" s="106"/>
    </row>
    <row r="300" spans="1:85">
      <c r="A300" s="9"/>
      <c r="B300" s="145"/>
      <c r="C300" s="146"/>
      <c r="D300" s="9"/>
      <c r="E300" s="9"/>
      <c r="F300" s="133"/>
      <c r="G300" s="163"/>
      <c r="H300" s="146"/>
      <c r="I300" s="9"/>
      <c r="J300" s="9"/>
      <c r="K300" s="133"/>
      <c r="L300" s="163"/>
      <c r="M300" s="146"/>
      <c r="N300" s="9"/>
      <c r="O300" s="9"/>
      <c r="P300" s="133"/>
      <c r="Q300" s="163"/>
      <c r="R300" s="146"/>
      <c r="S300" s="9"/>
      <c r="T300" s="9"/>
      <c r="U300" s="133"/>
      <c r="V300" s="163"/>
      <c r="W300" s="146"/>
      <c r="X300" s="9"/>
      <c r="Y300" s="9"/>
      <c r="Z300" s="133"/>
      <c r="AA300" s="163"/>
      <c r="AB300" s="146"/>
      <c r="AC300" s="9"/>
      <c r="AD300" s="9"/>
      <c r="AE300" s="133"/>
      <c r="AF300" s="151"/>
      <c r="AG300" s="9"/>
      <c r="AH300" s="106"/>
      <c r="AI300" s="106"/>
      <c r="AJ300" s="106"/>
      <c r="AK300" s="106"/>
      <c r="AL300" s="106"/>
      <c r="AM300" s="106"/>
      <c r="AN300" s="106"/>
      <c r="AO300" s="106"/>
      <c r="AP300" s="106"/>
      <c r="AQ300" s="106"/>
      <c r="AR300" s="106"/>
      <c r="AS300" s="106"/>
      <c r="AT300" s="106"/>
      <c r="AU300" s="106"/>
      <c r="AV300" s="106"/>
      <c r="AW300" s="106"/>
      <c r="AX300" s="106"/>
      <c r="AY300" s="106"/>
      <c r="AZ300" s="106"/>
      <c r="BA300" s="106"/>
      <c r="BB300" s="106"/>
      <c r="BC300" s="106"/>
      <c r="BD300" s="106"/>
      <c r="BE300" s="106"/>
      <c r="BF300" s="106"/>
      <c r="BG300" s="106"/>
      <c r="BH300" s="106"/>
      <c r="BI300" s="106"/>
      <c r="BJ300" s="106"/>
      <c r="BK300" s="106"/>
      <c r="BL300" s="106"/>
      <c r="BM300" s="106"/>
      <c r="BN300" s="106"/>
      <c r="BO300" s="106"/>
      <c r="BP300" s="106"/>
      <c r="BQ300" s="106"/>
      <c r="BR300" s="106"/>
      <c r="BS300" s="106"/>
      <c r="BT300" s="106"/>
      <c r="BU300" s="106"/>
      <c r="BV300" s="106"/>
      <c r="BW300" s="106"/>
      <c r="BX300" s="106"/>
      <c r="BY300" s="106"/>
      <c r="BZ300" s="106"/>
      <c r="CA300" s="106"/>
      <c r="CB300" s="106"/>
      <c r="CC300" s="106"/>
      <c r="CD300" s="106"/>
      <c r="CE300" s="106"/>
      <c r="CF300" s="106"/>
      <c r="CG300" s="106"/>
    </row>
    <row r="301" spans="1:85">
      <c r="A301" s="9"/>
      <c r="B301" s="145"/>
      <c r="C301" s="146"/>
      <c r="D301" s="9"/>
      <c r="E301" s="9"/>
      <c r="F301" s="133"/>
      <c r="G301" s="163"/>
      <c r="H301" s="146"/>
      <c r="I301" s="9"/>
      <c r="J301" s="9"/>
      <c r="K301" s="133"/>
      <c r="L301" s="163"/>
      <c r="M301" s="146"/>
      <c r="N301" s="9"/>
      <c r="O301" s="9"/>
      <c r="P301" s="133"/>
      <c r="Q301" s="163"/>
      <c r="R301" s="146"/>
      <c r="S301" s="9"/>
      <c r="T301" s="9"/>
      <c r="U301" s="133"/>
      <c r="V301" s="163"/>
      <c r="W301" s="146"/>
      <c r="X301" s="9"/>
      <c r="Y301" s="9"/>
      <c r="Z301" s="133"/>
      <c r="AA301" s="163"/>
      <c r="AB301" s="146"/>
      <c r="AC301" s="9"/>
      <c r="AD301" s="9"/>
      <c r="AE301" s="133"/>
      <c r="AF301" s="151"/>
      <c r="AG301" s="9"/>
      <c r="AH301" s="106"/>
      <c r="AI301" s="106"/>
      <c r="AJ301" s="106"/>
      <c r="AK301" s="106"/>
      <c r="AL301" s="106"/>
      <c r="AM301" s="106"/>
      <c r="AN301" s="106"/>
      <c r="AO301" s="106"/>
      <c r="AP301" s="106"/>
      <c r="AQ301" s="106"/>
      <c r="AR301" s="106"/>
      <c r="AS301" s="106"/>
      <c r="AT301" s="106"/>
      <c r="AU301" s="106"/>
      <c r="AV301" s="106"/>
      <c r="AW301" s="106"/>
      <c r="AX301" s="106"/>
      <c r="AY301" s="106"/>
      <c r="AZ301" s="106"/>
      <c r="BA301" s="106"/>
      <c r="BB301" s="106"/>
      <c r="BC301" s="106"/>
      <c r="BD301" s="106"/>
      <c r="BE301" s="106"/>
      <c r="BF301" s="106"/>
      <c r="BG301" s="106"/>
      <c r="BH301" s="106"/>
      <c r="BI301" s="106"/>
      <c r="BJ301" s="106"/>
      <c r="BK301" s="106"/>
      <c r="BL301" s="106"/>
      <c r="BM301" s="106"/>
      <c r="BN301" s="106"/>
      <c r="BO301" s="106"/>
      <c r="BP301" s="106"/>
      <c r="BQ301" s="106"/>
      <c r="BR301" s="106"/>
      <c r="BS301" s="106"/>
      <c r="BT301" s="106"/>
      <c r="BU301" s="106"/>
      <c r="BV301" s="106"/>
      <c r="BW301" s="106"/>
      <c r="BX301" s="106"/>
      <c r="BY301" s="106"/>
      <c r="BZ301" s="106"/>
      <c r="CA301" s="106"/>
      <c r="CB301" s="106"/>
      <c r="CC301" s="106"/>
      <c r="CD301" s="106"/>
      <c r="CE301" s="106"/>
      <c r="CF301" s="106"/>
      <c r="CG301" s="106"/>
    </row>
    <row r="302" spans="1:85">
      <c r="A302" s="9"/>
      <c r="B302" s="145"/>
      <c r="C302" s="146"/>
      <c r="D302" s="9"/>
      <c r="E302" s="9"/>
      <c r="F302" s="133"/>
      <c r="G302" s="163"/>
      <c r="H302" s="146"/>
      <c r="I302" s="9"/>
      <c r="J302" s="9"/>
      <c r="K302" s="133"/>
      <c r="L302" s="163"/>
      <c r="M302" s="146"/>
      <c r="N302" s="9"/>
      <c r="O302" s="9"/>
      <c r="P302" s="133"/>
      <c r="Q302" s="163"/>
      <c r="R302" s="146"/>
      <c r="S302" s="9"/>
      <c r="T302" s="9"/>
      <c r="U302" s="133"/>
      <c r="V302" s="163"/>
      <c r="W302" s="146"/>
      <c r="X302" s="9"/>
      <c r="Y302" s="9"/>
      <c r="Z302" s="133"/>
      <c r="AA302" s="163"/>
      <c r="AB302" s="146"/>
      <c r="AC302" s="9"/>
      <c r="AD302" s="9"/>
      <c r="AE302" s="133"/>
      <c r="AF302" s="151"/>
      <c r="AG302" s="9"/>
      <c r="AH302" s="106"/>
      <c r="AI302" s="106"/>
      <c r="AJ302" s="106"/>
      <c r="AK302" s="106"/>
      <c r="AL302" s="106"/>
      <c r="AM302" s="106"/>
      <c r="AN302" s="106"/>
      <c r="AO302" s="106"/>
      <c r="AP302" s="106"/>
      <c r="AQ302" s="106"/>
      <c r="AR302" s="106"/>
      <c r="AS302" s="106"/>
      <c r="AT302" s="106"/>
      <c r="AU302" s="106"/>
      <c r="AV302" s="106"/>
      <c r="AW302" s="106"/>
      <c r="AX302" s="106"/>
      <c r="AY302" s="106"/>
      <c r="AZ302" s="106"/>
      <c r="BA302" s="106"/>
      <c r="BB302" s="106"/>
      <c r="BC302" s="106"/>
      <c r="BD302" s="106"/>
      <c r="BE302" s="106"/>
      <c r="BF302" s="106"/>
      <c r="BG302" s="106"/>
      <c r="BH302" s="106"/>
      <c r="BI302" s="106"/>
      <c r="BJ302" s="106"/>
      <c r="BK302" s="106"/>
      <c r="BL302" s="106"/>
      <c r="BM302" s="106"/>
      <c r="BN302" s="106"/>
      <c r="BO302" s="106"/>
      <c r="BP302" s="106"/>
      <c r="BQ302" s="106"/>
      <c r="BR302" s="106"/>
      <c r="BS302" s="106"/>
      <c r="BT302" s="106"/>
      <c r="BU302" s="106"/>
      <c r="BV302" s="106"/>
      <c r="BW302" s="106"/>
      <c r="BX302" s="106"/>
      <c r="BY302" s="106"/>
      <c r="BZ302" s="106"/>
      <c r="CA302" s="106"/>
      <c r="CB302" s="106"/>
      <c r="CC302" s="106"/>
      <c r="CD302" s="106"/>
      <c r="CE302" s="106"/>
      <c r="CF302" s="106"/>
      <c r="CG302" s="106"/>
    </row>
    <row r="303" spans="1:85">
      <c r="A303" s="9"/>
      <c r="B303" s="145"/>
      <c r="C303" s="146"/>
      <c r="D303" s="9"/>
      <c r="E303" s="9"/>
      <c r="F303" s="133"/>
      <c r="G303" s="163"/>
      <c r="H303" s="146"/>
      <c r="I303" s="9"/>
      <c r="J303" s="9"/>
      <c r="K303" s="133"/>
      <c r="L303" s="163"/>
      <c r="M303" s="146"/>
      <c r="N303" s="9"/>
      <c r="O303" s="9"/>
      <c r="P303" s="133"/>
      <c r="Q303" s="163"/>
      <c r="R303" s="146"/>
      <c r="S303" s="9"/>
      <c r="T303" s="9"/>
      <c r="U303" s="133"/>
      <c r="V303" s="163"/>
      <c r="W303" s="146"/>
      <c r="X303" s="9"/>
      <c r="Y303" s="9"/>
      <c r="Z303" s="133"/>
      <c r="AA303" s="163"/>
      <c r="AB303" s="146"/>
      <c r="AC303" s="9"/>
      <c r="AD303" s="9"/>
      <c r="AE303" s="133"/>
      <c r="AF303" s="151"/>
      <c r="AG303" s="9"/>
      <c r="AH303" s="106"/>
      <c r="AI303" s="106"/>
      <c r="AJ303" s="106"/>
      <c r="AK303" s="106"/>
      <c r="AL303" s="106"/>
      <c r="AM303" s="106"/>
      <c r="AN303" s="106"/>
      <c r="AO303" s="106"/>
      <c r="AP303" s="106"/>
      <c r="AQ303" s="106"/>
      <c r="AR303" s="106"/>
      <c r="AS303" s="106"/>
      <c r="AT303" s="106"/>
      <c r="AU303" s="106"/>
      <c r="AV303" s="106"/>
      <c r="AW303" s="106"/>
      <c r="AX303" s="106"/>
      <c r="AY303" s="106"/>
      <c r="AZ303" s="106"/>
      <c r="BA303" s="106"/>
      <c r="BB303" s="106"/>
      <c r="BC303" s="106"/>
      <c r="BD303" s="106"/>
      <c r="BE303" s="106"/>
      <c r="BF303" s="106"/>
      <c r="BG303" s="106"/>
      <c r="BH303" s="106"/>
      <c r="BI303" s="106"/>
      <c r="BJ303" s="106"/>
      <c r="BK303" s="106"/>
      <c r="BL303" s="106"/>
      <c r="BM303" s="106"/>
      <c r="BN303" s="106"/>
      <c r="BO303" s="106"/>
      <c r="BP303" s="106"/>
      <c r="BQ303" s="106"/>
      <c r="BR303" s="106"/>
      <c r="BS303" s="106"/>
      <c r="BT303" s="106"/>
      <c r="BU303" s="106"/>
      <c r="BV303" s="106"/>
      <c r="BW303" s="106"/>
      <c r="BX303" s="106"/>
      <c r="BY303" s="106"/>
      <c r="BZ303" s="106"/>
      <c r="CA303" s="106"/>
      <c r="CB303" s="106"/>
      <c r="CC303" s="106"/>
      <c r="CD303" s="106"/>
      <c r="CE303" s="106"/>
      <c r="CF303" s="106"/>
      <c r="CG303" s="106"/>
    </row>
    <row r="304" spans="1:85">
      <c r="A304" s="9"/>
      <c r="B304" s="145"/>
      <c r="C304" s="146"/>
      <c r="D304" s="9"/>
      <c r="E304" s="9"/>
      <c r="F304" s="133"/>
      <c r="G304" s="163"/>
      <c r="H304" s="146"/>
      <c r="I304" s="9"/>
      <c r="J304" s="9"/>
      <c r="K304" s="133"/>
      <c r="L304" s="163"/>
      <c r="M304" s="146"/>
      <c r="N304" s="9"/>
      <c r="O304" s="9"/>
      <c r="P304" s="133"/>
      <c r="Q304" s="163"/>
      <c r="R304" s="146"/>
      <c r="S304" s="9"/>
      <c r="T304" s="9"/>
      <c r="U304" s="133"/>
      <c r="V304" s="163"/>
      <c r="W304" s="146"/>
      <c r="X304" s="9"/>
      <c r="Y304" s="9"/>
      <c r="Z304" s="133"/>
      <c r="AA304" s="163"/>
      <c r="AB304" s="146"/>
      <c r="AC304" s="9"/>
      <c r="AD304" s="9"/>
      <c r="AE304" s="133"/>
      <c r="AF304" s="151"/>
      <c r="AG304" s="9"/>
      <c r="AH304" s="106"/>
      <c r="AI304" s="106"/>
      <c r="AJ304" s="106"/>
      <c r="AK304" s="106"/>
      <c r="AL304" s="106"/>
      <c r="AM304" s="106"/>
      <c r="AN304" s="106"/>
      <c r="AO304" s="106"/>
      <c r="AP304" s="106"/>
      <c r="AQ304" s="106"/>
      <c r="AR304" s="106"/>
      <c r="AS304" s="106"/>
      <c r="AT304" s="106"/>
      <c r="AU304" s="106"/>
      <c r="AV304" s="106"/>
      <c r="AW304" s="106"/>
      <c r="AX304" s="106"/>
      <c r="AY304" s="106"/>
      <c r="AZ304" s="106"/>
      <c r="BA304" s="106"/>
      <c r="BB304" s="106"/>
      <c r="BC304" s="106"/>
      <c r="BD304" s="106"/>
      <c r="BE304" s="106"/>
      <c r="BF304" s="106"/>
      <c r="BG304" s="106"/>
      <c r="BH304" s="106"/>
      <c r="BI304" s="106"/>
      <c r="BJ304" s="106"/>
      <c r="BK304" s="106"/>
      <c r="BL304" s="106"/>
      <c r="BM304" s="106"/>
      <c r="BN304" s="106"/>
      <c r="BO304" s="106"/>
      <c r="BP304" s="106"/>
      <c r="BQ304" s="106"/>
      <c r="BR304" s="106"/>
      <c r="BS304" s="106"/>
      <c r="BT304" s="106"/>
      <c r="BU304" s="106"/>
      <c r="BV304" s="106"/>
      <c r="BW304" s="106"/>
      <c r="BX304" s="106"/>
      <c r="BY304" s="106"/>
      <c r="BZ304" s="106"/>
      <c r="CA304" s="106"/>
      <c r="CB304" s="106"/>
      <c r="CC304" s="106"/>
      <c r="CD304" s="106"/>
      <c r="CE304" s="106"/>
      <c r="CF304" s="106"/>
      <c r="CG304" s="106"/>
    </row>
    <row r="305" spans="1:85">
      <c r="A305" s="9"/>
      <c r="B305" s="145"/>
      <c r="C305" s="146"/>
      <c r="D305" s="9"/>
      <c r="E305" s="9"/>
      <c r="F305" s="133"/>
      <c r="G305" s="163"/>
      <c r="H305" s="146"/>
      <c r="I305" s="9"/>
      <c r="J305" s="9"/>
      <c r="K305" s="133"/>
      <c r="L305" s="163"/>
      <c r="M305" s="146"/>
      <c r="N305" s="9"/>
      <c r="O305" s="9"/>
      <c r="P305" s="133"/>
      <c r="Q305" s="163"/>
      <c r="R305" s="146"/>
      <c r="S305" s="9"/>
      <c r="T305" s="9"/>
      <c r="U305" s="133"/>
      <c r="V305" s="163"/>
      <c r="W305" s="146"/>
      <c r="X305" s="9"/>
      <c r="Y305" s="9"/>
      <c r="Z305" s="133"/>
      <c r="AA305" s="163"/>
      <c r="AB305" s="146"/>
      <c r="AC305" s="9"/>
      <c r="AD305" s="9"/>
      <c r="AE305" s="133"/>
      <c r="AF305" s="151"/>
      <c r="AG305" s="9"/>
      <c r="AH305" s="106"/>
      <c r="AI305" s="106"/>
      <c r="AJ305" s="106"/>
      <c r="AK305" s="106"/>
      <c r="AL305" s="106"/>
      <c r="AM305" s="106"/>
      <c r="AN305" s="106"/>
      <c r="AO305" s="106"/>
      <c r="AP305" s="106"/>
      <c r="AQ305" s="106"/>
      <c r="AR305" s="106"/>
      <c r="AS305" s="106"/>
      <c r="AT305" s="106"/>
      <c r="AU305" s="106"/>
      <c r="AV305" s="106"/>
      <c r="AW305" s="106"/>
      <c r="AX305" s="106"/>
      <c r="AY305" s="106"/>
      <c r="AZ305" s="106"/>
      <c r="BA305" s="106"/>
      <c r="BB305" s="106"/>
      <c r="BC305" s="106"/>
      <c r="BD305" s="106"/>
      <c r="BE305" s="106"/>
      <c r="BF305" s="106"/>
      <c r="BG305" s="106"/>
      <c r="BH305" s="106"/>
      <c r="BI305" s="106"/>
      <c r="BJ305" s="106"/>
      <c r="BK305" s="106"/>
      <c r="BL305" s="106"/>
      <c r="BM305" s="106"/>
      <c r="BN305" s="106"/>
      <c r="BO305" s="106"/>
      <c r="BP305" s="106"/>
      <c r="BQ305" s="106"/>
      <c r="BR305" s="106"/>
      <c r="BS305" s="106"/>
      <c r="BT305" s="106"/>
      <c r="BU305" s="106"/>
      <c r="BV305" s="106"/>
      <c r="BW305" s="106"/>
      <c r="BX305" s="106"/>
      <c r="BY305" s="106"/>
      <c r="BZ305" s="106"/>
      <c r="CA305" s="106"/>
      <c r="CB305" s="106"/>
      <c r="CC305" s="106"/>
      <c r="CD305" s="106"/>
      <c r="CE305" s="106"/>
      <c r="CF305" s="106"/>
      <c r="CG305" s="106"/>
    </row>
    <row r="306" spans="1:85">
      <c r="A306" s="9"/>
      <c r="B306" s="145"/>
      <c r="C306" s="146"/>
      <c r="D306" s="9"/>
      <c r="E306" s="9"/>
      <c r="F306" s="133"/>
      <c r="G306" s="163"/>
      <c r="H306" s="146"/>
      <c r="I306" s="9"/>
      <c r="J306" s="9"/>
      <c r="K306" s="133"/>
      <c r="L306" s="163"/>
      <c r="M306" s="146"/>
      <c r="N306" s="9"/>
      <c r="O306" s="9"/>
      <c r="P306" s="133"/>
      <c r="Q306" s="163"/>
      <c r="R306" s="146"/>
      <c r="S306" s="9"/>
      <c r="T306" s="9"/>
      <c r="U306" s="133"/>
      <c r="V306" s="163"/>
      <c r="W306" s="146"/>
      <c r="X306" s="9"/>
      <c r="Y306" s="9"/>
      <c r="Z306" s="133"/>
      <c r="AA306" s="163"/>
      <c r="AB306" s="146"/>
      <c r="AC306" s="9"/>
      <c r="AD306" s="9"/>
      <c r="AE306" s="133"/>
      <c r="AF306" s="151"/>
      <c r="AG306" s="9"/>
      <c r="AH306" s="106"/>
      <c r="AI306" s="106"/>
      <c r="AJ306" s="106"/>
      <c r="AK306" s="106"/>
      <c r="AL306" s="106"/>
      <c r="AM306" s="106"/>
      <c r="AN306" s="106"/>
      <c r="AO306" s="106"/>
      <c r="AP306" s="106"/>
      <c r="AQ306" s="106"/>
      <c r="AR306" s="106"/>
      <c r="AS306" s="106"/>
      <c r="AT306" s="106"/>
      <c r="AU306" s="106"/>
      <c r="AV306" s="106"/>
      <c r="AW306" s="106"/>
      <c r="AX306" s="106"/>
      <c r="AY306" s="106"/>
      <c r="AZ306" s="106"/>
      <c r="BA306" s="106"/>
      <c r="BB306" s="106"/>
      <c r="BC306" s="106"/>
      <c r="BD306" s="106"/>
      <c r="BE306" s="106"/>
      <c r="BF306" s="106"/>
      <c r="BG306" s="106"/>
      <c r="BH306" s="106"/>
      <c r="BI306" s="106"/>
      <c r="BJ306" s="106"/>
      <c r="BK306" s="106"/>
      <c r="BL306" s="106"/>
      <c r="BM306" s="106"/>
      <c r="BN306" s="106"/>
      <c r="BO306" s="106"/>
      <c r="BP306" s="106"/>
      <c r="BQ306" s="106"/>
      <c r="BR306" s="106"/>
      <c r="BS306" s="106"/>
      <c r="BT306" s="106"/>
      <c r="BU306" s="106"/>
      <c r="BV306" s="106"/>
      <c r="BW306" s="106"/>
      <c r="BX306" s="106"/>
      <c r="BY306" s="106"/>
      <c r="BZ306" s="106"/>
      <c r="CA306" s="106"/>
      <c r="CB306" s="106"/>
      <c r="CC306" s="106"/>
      <c r="CD306" s="106"/>
      <c r="CE306" s="106"/>
      <c r="CF306" s="106"/>
      <c r="CG306" s="106"/>
    </row>
    <row r="307" spans="1:85">
      <c r="A307" s="9"/>
      <c r="B307" s="145"/>
      <c r="C307" s="146"/>
      <c r="D307" s="9"/>
      <c r="E307" s="9"/>
      <c r="F307" s="133"/>
      <c r="G307" s="163"/>
      <c r="H307" s="146"/>
      <c r="I307" s="9"/>
      <c r="J307" s="9"/>
      <c r="K307" s="133"/>
      <c r="L307" s="163"/>
      <c r="M307" s="146"/>
      <c r="N307" s="9"/>
      <c r="O307" s="9"/>
      <c r="P307" s="133"/>
      <c r="Q307" s="163"/>
      <c r="R307" s="146"/>
      <c r="S307" s="9"/>
      <c r="T307" s="9"/>
      <c r="U307" s="133"/>
      <c r="V307" s="163"/>
      <c r="W307" s="146"/>
      <c r="X307" s="9"/>
      <c r="Y307" s="9"/>
      <c r="Z307" s="133"/>
      <c r="AA307" s="163"/>
      <c r="AB307" s="146"/>
      <c r="AC307" s="9"/>
      <c r="AD307" s="9"/>
      <c r="AE307" s="133"/>
      <c r="AF307" s="151"/>
      <c r="AG307" s="9"/>
      <c r="AH307" s="106"/>
      <c r="AI307" s="106"/>
      <c r="AJ307" s="106"/>
      <c r="AK307" s="106"/>
      <c r="AL307" s="106"/>
      <c r="AM307" s="106"/>
      <c r="AN307" s="106"/>
      <c r="AO307" s="106"/>
      <c r="AP307" s="106"/>
      <c r="AQ307" s="106"/>
      <c r="AR307" s="106"/>
      <c r="AS307" s="106"/>
      <c r="AT307" s="106"/>
      <c r="AU307" s="106"/>
      <c r="AV307" s="106"/>
      <c r="AW307" s="106"/>
      <c r="AX307" s="106"/>
      <c r="AY307" s="106"/>
      <c r="AZ307" s="106"/>
      <c r="BA307" s="106"/>
      <c r="BB307" s="106"/>
      <c r="BC307" s="106"/>
      <c r="BD307" s="106"/>
      <c r="BE307" s="106"/>
      <c r="BF307" s="106"/>
      <c r="BG307" s="106"/>
      <c r="BH307" s="106"/>
      <c r="BI307" s="106"/>
      <c r="BJ307" s="106"/>
      <c r="BK307" s="106"/>
      <c r="BL307" s="106"/>
      <c r="BM307" s="106"/>
      <c r="BN307" s="106"/>
      <c r="BO307" s="106"/>
      <c r="BP307" s="106"/>
      <c r="BQ307" s="106"/>
      <c r="BR307" s="106"/>
      <c r="BS307" s="106"/>
      <c r="BT307" s="106"/>
      <c r="BU307" s="106"/>
      <c r="BV307" s="106"/>
      <c r="BW307" s="106"/>
      <c r="BX307" s="106"/>
      <c r="BY307" s="106"/>
      <c r="BZ307" s="106"/>
      <c r="CA307" s="106"/>
      <c r="CB307" s="106"/>
      <c r="CC307" s="106"/>
      <c r="CD307" s="106"/>
      <c r="CE307" s="106"/>
      <c r="CF307" s="106"/>
      <c r="CG307" s="106"/>
    </row>
    <row r="308" spans="1:85">
      <c r="A308" s="9"/>
      <c r="B308" s="145"/>
      <c r="C308" s="146"/>
      <c r="D308" s="9"/>
      <c r="E308" s="9"/>
      <c r="F308" s="133"/>
      <c r="G308" s="163"/>
      <c r="H308" s="146"/>
      <c r="I308" s="9"/>
      <c r="J308" s="9"/>
      <c r="K308" s="133"/>
      <c r="L308" s="163"/>
      <c r="M308" s="146"/>
      <c r="N308" s="9"/>
      <c r="O308" s="9"/>
      <c r="P308" s="133"/>
      <c r="Q308" s="163"/>
      <c r="R308" s="146"/>
      <c r="S308" s="9"/>
      <c r="T308" s="9"/>
      <c r="U308" s="133"/>
      <c r="V308" s="163"/>
      <c r="W308" s="146"/>
      <c r="X308" s="9"/>
      <c r="Y308" s="9"/>
      <c r="Z308" s="133"/>
      <c r="AA308" s="163"/>
      <c r="AB308" s="146"/>
      <c r="AC308" s="9"/>
      <c r="AD308" s="9"/>
      <c r="AE308" s="133"/>
      <c r="AF308" s="151"/>
      <c r="AG308" s="9"/>
      <c r="AH308" s="106"/>
      <c r="AI308" s="106"/>
      <c r="AJ308" s="106"/>
      <c r="AK308" s="106"/>
      <c r="AL308" s="106"/>
      <c r="AM308" s="106"/>
      <c r="AN308" s="106"/>
      <c r="AO308" s="106"/>
      <c r="AP308" s="106"/>
      <c r="AQ308" s="106"/>
      <c r="AR308" s="106"/>
      <c r="AS308" s="106"/>
      <c r="AT308" s="106"/>
      <c r="AU308" s="106"/>
      <c r="AV308" s="106"/>
      <c r="AW308" s="106"/>
      <c r="AX308" s="106"/>
      <c r="AY308" s="106"/>
      <c r="AZ308" s="106"/>
      <c r="BA308" s="106"/>
      <c r="BB308" s="106"/>
      <c r="BC308" s="106"/>
      <c r="BD308" s="106"/>
      <c r="BE308" s="106"/>
      <c r="BF308" s="106"/>
      <c r="BG308" s="106"/>
      <c r="BH308" s="106"/>
      <c r="BI308" s="106"/>
      <c r="BJ308" s="106"/>
      <c r="BK308" s="106"/>
      <c r="BL308" s="106"/>
      <c r="BM308" s="106"/>
      <c r="BN308" s="106"/>
      <c r="BO308" s="106"/>
      <c r="BP308" s="106"/>
      <c r="BQ308" s="106"/>
      <c r="BR308" s="106"/>
      <c r="BS308" s="106"/>
      <c r="BT308" s="106"/>
      <c r="BU308" s="106"/>
      <c r="BV308" s="106"/>
      <c r="BW308" s="106"/>
      <c r="BX308" s="106"/>
      <c r="BY308" s="106"/>
      <c r="BZ308" s="106"/>
      <c r="CA308" s="106"/>
      <c r="CB308" s="106"/>
      <c r="CC308" s="106"/>
      <c r="CD308" s="106"/>
      <c r="CE308" s="106"/>
      <c r="CF308" s="106"/>
      <c r="CG308" s="106"/>
    </row>
    <row r="309" spans="1:85">
      <c r="A309" s="9"/>
      <c r="B309" s="145"/>
      <c r="C309" s="146"/>
      <c r="D309" s="9"/>
      <c r="E309" s="9"/>
      <c r="F309" s="133"/>
      <c r="G309" s="163"/>
      <c r="H309" s="146"/>
      <c r="I309" s="9"/>
      <c r="J309" s="9"/>
      <c r="K309" s="133"/>
      <c r="L309" s="163"/>
      <c r="M309" s="146"/>
      <c r="N309" s="9"/>
      <c r="O309" s="9"/>
      <c r="P309" s="133"/>
      <c r="Q309" s="163"/>
      <c r="R309" s="146"/>
      <c r="S309" s="9"/>
      <c r="T309" s="9"/>
      <c r="U309" s="133"/>
      <c r="V309" s="163"/>
      <c r="W309" s="146"/>
      <c r="X309" s="9"/>
      <c r="Y309" s="9"/>
      <c r="Z309" s="133"/>
      <c r="AA309" s="163"/>
      <c r="AB309" s="146"/>
      <c r="AC309" s="9"/>
      <c r="AD309" s="9"/>
      <c r="AE309" s="133"/>
      <c r="AF309" s="151"/>
      <c r="AG309" s="9"/>
      <c r="AH309" s="106"/>
      <c r="AI309" s="106"/>
      <c r="AJ309" s="106"/>
      <c r="AK309" s="106"/>
      <c r="AL309" s="106"/>
      <c r="AM309" s="106"/>
      <c r="AN309" s="106"/>
      <c r="AO309" s="106"/>
      <c r="AP309" s="106"/>
      <c r="AQ309" s="106"/>
      <c r="AR309" s="106"/>
      <c r="AS309" s="106"/>
      <c r="AT309" s="106"/>
      <c r="AU309" s="106"/>
      <c r="AV309" s="106"/>
      <c r="AW309" s="106"/>
      <c r="AX309" s="106"/>
      <c r="AY309" s="106"/>
      <c r="AZ309" s="106"/>
      <c r="BA309" s="106"/>
      <c r="BB309" s="106"/>
      <c r="BC309" s="106"/>
      <c r="BD309" s="106"/>
      <c r="BE309" s="106"/>
      <c r="BF309" s="106"/>
      <c r="BG309" s="106"/>
      <c r="BH309" s="106"/>
      <c r="BI309" s="106"/>
      <c r="BJ309" s="106"/>
      <c r="BK309" s="106"/>
      <c r="BL309" s="106"/>
      <c r="BM309" s="106"/>
      <c r="BN309" s="106"/>
      <c r="BO309" s="106"/>
      <c r="BP309" s="106"/>
      <c r="BQ309" s="106"/>
      <c r="BR309" s="106"/>
      <c r="BS309" s="106"/>
      <c r="BT309" s="106"/>
      <c r="BU309" s="106"/>
      <c r="BV309" s="106"/>
      <c r="BW309" s="106"/>
      <c r="BX309" s="106"/>
      <c r="BY309" s="106"/>
      <c r="BZ309" s="106"/>
      <c r="CA309" s="106"/>
      <c r="CB309" s="106"/>
      <c r="CC309" s="106"/>
      <c r="CD309" s="106"/>
      <c r="CE309" s="106"/>
      <c r="CF309" s="106"/>
      <c r="CG309" s="106"/>
    </row>
    <row r="310" spans="1:85">
      <c r="A310" s="9"/>
      <c r="B310" s="145"/>
      <c r="C310" s="146"/>
      <c r="D310" s="9"/>
      <c r="E310" s="9"/>
      <c r="F310" s="133"/>
      <c r="G310" s="163"/>
      <c r="H310" s="146"/>
      <c r="I310" s="9"/>
      <c r="J310" s="9"/>
      <c r="K310" s="133"/>
      <c r="L310" s="163"/>
      <c r="M310" s="146"/>
      <c r="N310" s="9"/>
      <c r="O310" s="9"/>
      <c r="P310" s="133"/>
      <c r="Q310" s="163"/>
      <c r="R310" s="146"/>
      <c r="S310" s="9"/>
      <c r="T310" s="9"/>
      <c r="U310" s="133"/>
      <c r="V310" s="163"/>
      <c r="W310" s="146"/>
      <c r="X310" s="9"/>
      <c r="Y310" s="9"/>
      <c r="Z310" s="133"/>
      <c r="AA310" s="163"/>
      <c r="AB310" s="146"/>
      <c r="AC310" s="9"/>
      <c r="AD310" s="9"/>
      <c r="AE310" s="133"/>
      <c r="AF310" s="151"/>
      <c r="AG310" s="9"/>
      <c r="AH310" s="106"/>
      <c r="AI310" s="106"/>
      <c r="AJ310" s="106"/>
      <c r="AK310" s="106"/>
      <c r="AL310" s="106"/>
      <c r="AM310" s="106"/>
      <c r="AN310" s="106"/>
      <c r="AO310" s="106"/>
      <c r="AP310" s="106"/>
      <c r="AQ310" s="106"/>
      <c r="AR310" s="106"/>
      <c r="AS310" s="106"/>
      <c r="AT310" s="106"/>
      <c r="AU310" s="106"/>
      <c r="AV310" s="106"/>
      <c r="AW310" s="106"/>
      <c r="AX310" s="106"/>
      <c r="AY310" s="106"/>
      <c r="AZ310" s="106"/>
      <c r="BA310" s="106"/>
      <c r="BB310" s="106"/>
      <c r="BC310" s="106"/>
      <c r="BD310" s="106"/>
      <c r="BE310" s="106"/>
      <c r="BF310" s="106"/>
      <c r="BG310" s="106"/>
      <c r="BH310" s="106"/>
      <c r="BI310" s="106"/>
      <c r="BJ310" s="106"/>
      <c r="BK310" s="106"/>
      <c r="BL310" s="106"/>
      <c r="BM310" s="106"/>
      <c r="BN310" s="106"/>
      <c r="BO310" s="106"/>
      <c r="BP310" s="106"/>
      <c r="BQ310" s="106"/>
      <c r="BR310" s="106"/>
      <c r="BS310" s="106"/>
      <c r="BT310" s="106"/>
      <c r="BU310" s="106"/>
      <c r="BV310" s="106"/>
      <c r="BW310" s="106"/>
      <c r="BX310" s="106"/>
      <c r="BY310" s="106"/>
      <c r="BZ310" s="106"/>
      <c r="CA310" s="106"/>
      <c r="CB310" s="106"/>
      <c r="CC310" s="106"/>
      <c r="CD310" s="106"/>
      <c r="CE310" s="106"/>
      <c r="CF310" s="106"/>
      <c r="CG310" s="106"/>
    </row>
    <row r="311" spans="1:85">
      <c r="A311" s="9"/>
      <c r="B311" s="145"/>
      <c r="C311" s="146"/>
      <c r="D311" s="9"/>
      <c r="E311" s="9"/>
      <c r="F311" s="133"/>
      <c r="G311" s="163"/>
      <c r="H311" s="146"/>
      <c r="I311" s="9"/>
      <c r="J311" s="9"/>
      <c r="K311" s="133"/>
      <c r="L311" s="163"/>
      <c r="M311" s="146"/>
      <c r="N311" s="9"/>
      <c r="O311" s="9"/>
      <c r="P311" s="133"/>
      <c r="Q311" s="163"/>
      <c r="R311" s="146"/>
      <c r="S311" s="9"/>
      <c r="T311" s="9"/>
      <c r="U311" s="133"/>
      <c r="V311" s="163"/>
      <c r="W311" s="146"/>
      <c r="X311" s="9"/>
      <c r="Y311" s="9"/>
      <c r="Z311" s="133"/>
      <c r="AA311" s="163"/>
      <c r="AB311" s="146"/>
      <c r="AC311" s="9"/>
      <c r="AD311" s="9"/>
      <c r="AE311" s="133"/>
      <c r="AF311" s="151"/>
      <c r="AG311" s="9"/>
      <c r="AH311" s="106"/>
      <c r="AI311" s="106"/>
      <c r="AJ311" s="106"/>
      <c r="AK311" s="106"/>
      <c r="AL311" s="106"/>
      <c r="AM311" s="106"/>
      <c r="AN311" s="106"/>
      <c r="AO311" s="106"/>
      <c r="AP311" s="106"/>
      <c r="AQ311" s="106"/>
      <c r="AR311" s="106"/>
      <c r="AS311" s="106"/>
      <c r="AT311" s="106"/>
      <c r="AU311" s="106"/>
      <c r="AV311" s="106"/>
      <c r="AW311" s="106"/>
      <c r="AX311" s="106"/>
      <c r="AY311" s="106"/>
      <c r="AZ311" s="106"/>
      <c r="BA311" s="106"/>
      <c r="BB311" s="106"/>
      <c r="BC311" s="106"/>
      <c r="BD311" s="106"/>
      <c r="BE311" s="106"/>
      <c r="BF311" s="106"/>
      <c r="BG311" s="106"/>
      <c r="BH311" s="106"/>
      <c r="BI311" s="106"/>
      <c r="BJ311" s="106"/>
      <c r="BK311" s="106"/>
      <c r="BL311" s="106"/>
      <c r="BM311" s="106"/>
      <c r="BN311" s="106"/>
      <c r="BO311" s="106"/>
      <c r="BP311" s="106"/>
      <c r="BQ311" s="106"/>
      <c r="BR311" s="106"/>
      <c r="BS311" s="106"/>
      <c r="BT311" s="106"/>
      <c r="BU311" s="106"/>
      <c r="BV311" s="106"/>
      <c r="BW311" s="106"/>
      <c r="BX311" s="106"/>
      <c r="BY311" s="106"/>
      <c r="BZ311" s="106"/>
      <c r="CA311" s="106"/>
      <c r="CB311" s="106"/>
      <c r="CC311" s="106"/>
      <c r="CD311" s="106"/>
      <c r="CE311" s="106"/>
      <c r="CF311" s="106"/>
      <c r="CG311" s="106"/>
    </row>
    <row r="312" spans="1:85">
      <c r="A312" s="9"/>
      <c r="B312" s="145"/>
      <c r="C312" s="146"/>
      <c r="D312" s="9"/>
      <c r="E312" s="9"/>
      <c r="F312" s="133"/>
      <c r="G312" s="163"/>
      <c r="H312" s="146"/>
      <c r="I312" s="9"/>
      <c r="J312" s="9"/>
      <c r="K312" s="133"/>
      <c r="L312" s="163"/>
      <c r="M312" s="146"/>
      <c r="N312" s="9"/>
      <c r="O312" s="9"/>
      <c r="P312" s="133"/>
      <c r="Q312" s="163"/>
      <c r="R312" s="146"/>
      <c r="S312" s="9"/>
      <c r="T312" s="9"/>
      <c r="U312" s="133"/>
      <c r="V312" s="163"/>
      <c r="W312" s="146"/>
      <c r="X312" s="9"/>
      <c r="Y312" s="9"/>
      <c r="Z312" s="133"/>
      <c r="AA312" s="163"/>
      <c r="AB312" s="146"/>
      <c r="AC312" s="9"/>
      <c r="AD312" s="9"/>
      <c r="AE312" s="133"/>
      <c r="AF312" s="151"/>
      <c r="AG312" s="9"/>
      <c r="AH312" s="106"/>
      <c r="AI312" s="106"/>
      <c r="AJ312" s="106"/>
      <c r="AK312" s="106"/>
      <c r="AL312" s="106"/>
      <c r="AM312" s="106"/>
      <c r="AN312" s="106"/>
      <c r="AO312" s="106"/>
      <c r="AP312" s="106"/>
      <c r="AQ312" s="106"/>
      <c r="AR312" s="106"/>
      <c r="AS312" s="106"/>
      <c r="AT312" s="106"/>
      <c r="AU312" s="106"/>
      <c r="AV312" s="106"/>
      <c r="AW312" s="106"/>
      <c r="AX312" s="106"/>
      <c r="AY312" s="106"/>
      <c r="AZ312" s="106"/>
      <c r="BA312" s="106"/>
      <c r="BB312" s="106"/>
      <c r="BC312" s="106"/>
      <c r="BD312" s="106"/>
      <c r="BE312" s="106"/>
      <c r="BF312" s="106"/>
      <c r="BG312" s="106"/>
      <c r="BH312" s="106"/>
      <c r="BI312" s="106"/>
      <c r="BJ312" s="106"/>
      <c r="BK312" s="106"/>
      <c r="BL312" s="106"/>
      <c r="BM312" s="106"/>
      <c r="BN312" s="106"/>
      <c r="BO312" s="106"/>
      <c r="BP312" s="106"/>
      <c r="BQ312" s="106"/>
      <c r="BR312" s="106"/>
      <c r="BS312" s="106"/>
      <c r="BT312" s="106"/>
      <c r="BU312" s="106"/>
      <c r="BV312" s="106"/>
      <c r="BW312" s="106"/>
      <c r="BX312" s="106"/>
      <c r="BY312" s="106"/>
      <c r="BZ312" s="106"/>
      <c r="CA312" s="106"/>
      <c r="CB312" s="106"/>
      <c r="CC312" s="106"/>
      <c r="CD312" s="106"/>
      <c r="CE312" s="106"/>
      <c r="CF312" s="106"/>
      <c r="CG312" s="106"/>
    </row>
    <row r="313" spans="1:85">
      <c r="A313" s="9"/>
      <c r="B313" s="145"/>
      <c r="C313" s="146"/>
      <c r="D313" s="9"/>
      <c r="E313" s="9"/>
      <c r="F313" s="133"/>
      <c r="G313" s="163"/>
      <c r="H313" s="146"/>
      <c r="I313" s="9"/>
      <c r="J313" s="9"/>
      <c r="K313" s="133"/>
      <c r="L313" s="163"/>
      <c r="M313" s="146"/>
      <c r="N313" s="9"/>
      <c r="O313" s="9"/>
      <c r="P313" s="133"/>
      <c r="Q313" s="163"/>
      <c r="R313" s="146"/>
      <c r="S313" s="9"/>
      <c r="T313" s="9"/>
      <c r="U313" s="133"/>
      <c r="V313" s="163"/>
      <c r="W313" s="146"/>
      <c r="X313" s="9"/>
      <c r="Y313" s="9"/>
      <c r="Z313" s="133"/>
      <c r="AA313" s="163"/>
      <c r="AB313" s="146"/>
      <c r="AC313" s="9"/>
      <c r="AD313" s="9"/>
      <c r="AE313" s="133"/>
      <c r="AF313" s="151"/>
      <c r="AG313" s="9"/>
      <c r="AH313" s="106"/>
      <c r="AI313" s="106"/>
      <c r="AJ313" s="106"/>
      <c r="AK313" s="106"/>
      <c r="AL313" s="106"/>
      <c r="AM313" s="106"/>
      <c r="AN313" s="106"/>
      <c r="AO313" s="106"/>
      <c r="AP313" s="106"/>
      <c r="AQ313" s="106"/>
      <c r="AR313" s="106"/>
      <c r="AS313" s="106"/>
      <c r="AT313" s="106"/>
      <c r="AU313" s="106"/>
      <c r="AV313" s="106"/>
      <c r="AW313" s="106"/>
      <c r="AX313" s="106"/>
      <c r="AY313" s="106"/>
      <c r="AZ313" s="106"/>
      <c r="BA313" s="106"/>
      <c r="BB313" s="106"/>
      <c r="BC313" s="106"/>
      <c r="BD313" s="106"/>
      <c r="BE313" s="106"/>
      <c r="BF313" s="106"/>
      <c r="BG313" s="106"/>
      <c r="BH313" s="106"/>
      <c r="BI313" s="106"/>
      <c r="BJ313" s="106"/>
      <c r="BK313" s="106"/>
      <c r="BL313" s="106"/>
      <c r="BM313" s="106"/>
      <c r="BN313" s="106"/>
      <c r="BO313" s="106"/>
      <c r="BP313" s="106"/>
      <c r="BQ313" s="106"/>
      <c r="BR313" s="106"/>
      <c r="BS313" s="106"/>
      <c r="BT313" s="106"/>
      <c r="BU313" s="106"/>
      <c r="BV313" s="106"/>
      <c r="BW313" s="106"/>
      <c r="BX313" s="106"/>
      <c r="BY313" s="106"/>
      <c r="BZ313" s="106"/>
      <c r="CA313" s="106"/>
      <c r="CB313" s="106"/>
      <c r="CC313" s="106"/>
      <c r="CD313" s="106"/>
      <c r="CE313" s="106"/>
      <c r="CF313" s="106"/>
      <c r="CG313" s="106"/>
    </row>
    <row r="314" spans="1:85">
      <c r="A314" s="9"/>
      <c r="B314" s="145"/>
      <c r="C314" s="146"/>
      <c r="D314" s="9"/>
      <c r="E314" s="9"/>
      <c r="F314" s="133"/>
      <c r="G314" s="163"/>
      <c r="H314" s="146"/>
      <c r="I314" s="9"/>
      <c r="J314" s="9"/>
      <c r="K314" s="133"/>
      <c r="L314" s="163"/>
      <c r="M314" s="146"/>
      <c r="N314" s="9"/>
      <c r="O314" s="9"/>
      <c r="P314" s="133"/>
      <c r="Q314" s="163"/>
      <c r="R314" s="146"/>
      <c r="S314" s="9"/>
      <c r="T314" s="9"/>
      <c r="U314" s="133"/>
      <c r="V314" s="163"/>
      <c r="W314" s="146"/>
      <c r="X314" s="9"/>
      <c r="Y314" s="9"/>
      <c r="Z314" s="133"/>
      <c r="AA314" s="163"/>
      <c r="AB314" s="146"/>
      <c r="AC314" s="9"/>
      <c r="AD314" s="9"/>
      <c r="AE314" s="133"/>
      <c r="AF314" s="151"/>
      <c r="AG314" s="9"/>
      <c r="AH314" s="106"/>
      <c r="AI314" s="106"/>
      <c r="AJ314" s="106"/>
      <c r="AK314" s="106"/>
      <c r="AL314" s="106"/>
      <c r="AM314" s="106"/>
      <c r="AN314" s="106"/>
      <c r="AO314" s="106"/>
      <c r="AP314" s="106"/>
      <c r="AQ314" s="106"/>
      <c r="AR314" s="106"/>
      <c r="AS314" s="106"/>
      <c r="AT314" s="106"/>
      <c r="AU314" s="106"/>
      <c r="AV314" s="106"/>
      <c r="AW314" s="106"/>
      <c r="AX314" s="106"/>
      <c r="AY314" s="106"/>
      <c r="AZ314" s="106"/>
      <c r="BA314" s="106"/>
      <c r="BB314" s="106"/>
      <c r="BC314" s="106"/>
      <c r="BD314" s="106"/>
      <c r="BE314" s="106"/>
      <c r="BF314" s="106"/>
      <c r="BG314" s="106"/>
      <c r="BH314" s="106"/>
      <c r="BI314" s="106"/>
      <c r="BJ314" s="106"/>
      <c r="BK314" s="106"/>
      <c r="BL314" s="106"/>
      <c r="BM314" s="106"/>
      <c r="BN314" s="106"/>
      <c r="BO314" s="106"/>
      <c r="BP314" s="106"/>
      <c r="BQ314" s="106"/>
      <c r="BR314" s="106"/>
      <c r="BS314" s="106"/>
      <c r="BT314" s="106"/>
      <c r="BU314" s="106"/>
      <c r="BV314" s="106"/>
      <c r="BW314" s="106"/>
      <c r="BX314" s="106"/>
      <c r="BY314" s="106"/>
      <c r="BZ314" s="106"/>
      <c r="CA314" s="106"/>
      <c r="CB314" s="106"/>
      <c r="CC314" s="106"/>
      <c r="CD314" s="106"/>
      <c r="CE314" s="106"/>
      <c r="CF314" s="106"/>
      <c r="CG314" s="106"/>
    </row>
    <row r="315" spans="1:85">
      <c r="A315" s="9"/>
      <c r="B315" s="145"/>
      <c r="C315" s="146"/>
      <c r="D315" s="9"/>
      <c r="E315" s="9"/>
      <c r="F315" s="133"/>
      <c r="G315" s="163"/>
      <c r="H315" s="146"/>
      <c r="I315" s="9"/>
      <c r="J315" s="9"/>
      <c r="K315" s="133"/>
      <c r="L315" s="163"/>
      <c r="M315" s="146"/>
      <c r="N315" s="9"/>
      <c r="O315" s="9"/>
      <c r="P315" s="133"/>
      <c r="Q315" s="163"/>
      <c r="R315" s="146"/>
      <c r="S315" s="9"/>
      <c r="T315" s="9"/>
      <c r="U315" s="133"/>
      <c r="V315" s="163"/>
      <c r="W315" s="146"/>
      <c r="X315" s="9"/>
      <c r="Y315" s="9"/>
      <c r="Z315" s="133"/>
      <c r="AA315" s="163"/>
      <c r="AB315" s="146"/>
      <c r="AC315" s="9"/>
      <c r="AD315" s="9"/>
      <c r="AE315" s="133"/>
      <c r="AF315" s="151"/>
      <c r="AG315" s="9"/>
      <c r="AH315" s="106"/>
      <c r="AI315" s="106"/>
      <c r="AJ315" s="106"/>
      <c r="AK315" s="106"/>
      <c r="AL315" s="106"/>
      <c r="AM315" s="106"/>
      <c r="AN315" s="106"/>
      <c r="AO315" s="106"/>
      <c r="AP315" s="106"/>
      <c r="AQ315" s="106"/>
      <c r="AR315" s="106"/>
      <c r="AS315" s="106"/>
      <c r="AT315" s="106"/>
      <c r="AU315" s="106"/>
      <c r="AV315" s="106"/>
      <c r="AW315" s="106"/>
      <c r="AX315" s="106"/>
      <c r="AY315" s="106"/>
      <c r="AZ315" s="106"/>
      <c r="BA315" s="106"/>
      <c r="BB315" s="106"/>
      <c r="BC315" s="106"/>
      <c r="BD315" s="106"/>
      <c r="BE315" s="106"/>
      <c r="BF315" s="106"/>
      <c r="BG315" s="106"/>
      <c r="BH315" s="106"/>
      <c r="BI315" s="106"/>
      <c r="BJ315" s="106"/>
      <c r="BK315" s="106"/>
      <c r="BL315" s="106"/>
      <c r="BM315" s="106"/>
      <c r="BN315" s="106"/>
      <c r="BO315" s="106"/>
      <c r="BP315" s="106"/>
      <c r="BQ315" s="106"/>
      <c r="BR315" s="106"/>
      <c r="BS315" s="106"/>
      <c r="BT315" s="106"/>
      <c r="BU315" s="106"/>
      <c r="BV315" s="106"/>
      <c r="BW315" s="106"/>
      <c r="BX315" s="106"/>
      <c r="BY315" s="106"/>
      <c r="BZ315" s="106"/>
      <c r="CA315" s="106"/>
      <c r="CB315" s="106"/>
      <c r="CC315" s="106"/>
      <c r="CD315" s="106"/>
      <c r="CE315" s="106"/>
      <c r="CF315" s="106"/>
      <c r="CG315" s="106"/>
    </row>
    <row r="316" spans="1:85">
      <c r="A316" s="9"/>
      <c r="B316" s="145"/>
      <c r="C316" s="146"/>
      <c r="D316" s="9"/>
      <c r="E316" s="9"/>
      <c r="F316" s="133"/>
      <c r="G316" s="163"/>
      <c r="H316" s="146"/>
      <c r="I316" s="9"/>
      <c r="J316" s="9"/>
      <c r="K316" s="133"/>
      <c r="L316" s="163"/>
      <c r="M316" s="146"/>
      <c r="N316" s="9"/>
      <c r="O316" s="9"/>
      <c r="P316" s="133"/>
      <c r="Q316" s="163"/>
      <c r="R316" s="146"/>
      <c r="S316" s="9"/>
      <c r="T316" s="9"/>
      <c r="U316" s="133"/>
      <c r="V316" s="163"/>
      <c r="W316" s="146"/>
      <c r="X316" s="9"/>
      <c r="Y316" s="9"/>
      <c r="Z316" s="133"/>
      <c r="AA316" s="163"/>
      <c r="AB316" s="146"/>
      <c r="AC316" s="9"/>
      <c r="AD316" s="9"/>
      <c r="AE316" s="133"/>
      <c r="AF316" s="151"/>
      <c r="AG316" s="9"/>
      <c r="AH316" s="106"/>
      <c r="AI316" s="106"/>
      <c r="AJ316" s="106"/>
      <c r="AK316" s="106"/>
      <c r="AL316" s="106"/>
      <c r="AM316" s="106"/>
      <c r="AN316" s="106"/>
      <c r="AO316" s="106"/>
      <c r="AP316" s="106"/>
      <c r="AQ316" s="106"/>
      <c r="AR316" s="106"/>
      <c r="AS316" s="106"/>
      <c r="AT316" s="106"/>
      <c r="AU316" s="106"/>
      <c r="AV316" s="106"/>
      <c r="AW316" s="106"/>
      <c r="AX316" s="106"/>
      <c r="AY316" s="106"/>
      <c r="AZ316" s="106"/>
      <c r="BA316" s="106"/>
      <c r="BB316" s="106"/>
      <c r="BC316" s="106"/>
      <c r="BD316" s="106"/>
      <c r="BE316" s="106"/>
      <c r="BF316" s="106"/>
      <c r="BG316" s="106"/>
      <c r="BH316" s="106"/>
      <c r="BI316" s="106"/>
      <c r="BJ316" s="106"/>
      <c r="BK316" s="106"/>
      <c r="BL316" s="106"/>
      <c r="BM316" s="106"/>
      <c r="BN316" s="106"/>
      <c r="BO316" s="106"/>
      <c r="BP316" s="106"/>
      <c r="BQ316" s="106"/>
      <c r="BR316" s="106"/>
      <c r="BS316" s="106"/>
      <c r="BT316" s="106"/>
      <c r="BU316" s="106"/>
      <c r="BV316" s="106"/>
      <c r="BW316" s="106"/>
      <c r="BX316" s="106"/>
      <c r="BY316" s="106"/>
      <c r="BZ316" s="106"/>
      <c r="CA316" s="106"/>
      <c r="CB316" s="106"/>
      <c r="CC316" s="106"/>
      <c r="CD316" s="106"/>
      <c r="CE316" s="106"/>
      <c r="CF316" s="106"/>
      <c r="CG316" s="106"/>
    </row>
    <row r="317" spans="1:85">
      <c r="A317" s="9"/>
      <c r="B317" s="145"/>
      <c r="C317" s="146"/>
      <c r="D317" s="9"/>
      <c r="E317" s="9"/>
      <c r="F317" s="133"/>
      <c r="G317" s="163"/>
      <c r="H317" s="146"/>
      <c r="I317" s="9"/>
      <c r="J317" s="9"/>
      <c r="K317" s="133"/>
      <c r="L317" s="163"/>
      <c r="M317" s="146"/>
      <c r="N317" s="9"/>
      <c r="O317" s="9"/>
      <c r="P317" s="133"/>
      <c r="Q317" s="163"/>
      <c r="R317" s="146"/>
      <c r="S317" s="9"/>
      <c r="T317" s="9"/>
      <c r="U317" s="133"/>
      <c r="V317" s="163"/>
      <c r="W317" s="146"/>
      <c r="X317" s="9"/>
      <c r="Y317" s="9"/>
      <c r="Z317" s="133"/>
      <c r="AA317" s="163"/>
      <c r="AB317" s="146"/>
      <c r="AC317" s="9"/>
      <c r="AD317" s="9"/>
      <c r="AE317" s="133"/>
      <c r="AF317" s="151"/>
      <c r="AG317" s="9"/>
      <c r="AH317" s="106"/>
      <c r="AI317" s="106"/>
      <c r="AJ317" s="106"/>
      <c r="AK317" s="106"/>
      <c r="AL317" s="106"/>
      <c r="AM317" s="106"/>
      <c r="AN317" s="106"/>
      <c r="AO317" s="106"/>
      <c r="AP317" s="106"/>
      <c r="AQ317" s="106"/>
      <c r="AR317" s="106"/>
      <c r="AS317" s="106"/>
      <c r="AT317" s="106"/>
      <c r="AU317" s="106"/>
      <c r="AV317" s="106"/>
      <c r="AW317" s="106"/>
      <c r="AX317" s="106"/>
      <c r="AY317" s="106"/>
      <c r="AZ317" s="106"/>
      <c r="BA317" s="106"/>
      <c r="BB317" s="106"/>
      <c r="BC317" s="106"/>
      <c r="BD317" s="106"/>
      <c r="BE317" s="106"/>
      <c r="BF317" s="106"/>
      <c r="BG317" s="106"/>
      <c r="BH317" s="106"/>
      <c r="BI317" s="106"/>
      <c r="BJ317" s="106"/>
      <c r="BK317" s="106"/>
      <c r="BL317" s="106"/>
      <c r="BM317" s="106"/>
      <c r="BN317" s="106"/>
      <c r="BO317" s="106"/>
      <c r="BP317" s="106"/>
      <c r="BQ317" s="106"/>
      <c r="BR317" s="106"/>
      <c r="BS317" s="106"/>
      <c r="BT317" s="106"/>
      <c r="BU317" s="106"/>
      <c r="BV317" s="106"/>
      <c r="BW317" s="106"/>
      <c r="BX317" s="106"/>
      <c r="BY317" s="106"/>
      <c r="BZ317" s="106"/>
      <c r="CA317" s="106"/>
      <c r="CB317" s="106"/>
      <c r="CC317" s="106"/>
      <c r="CD317" s="106"/>
      <c r="CE317" s="106"/>
      <c r="CF317" s="106"/>
      <c r="CG317" s="106"/>
    </row>
    <row r="318" spans="1:85">
      <c r="A318" s="9"/>
      <c r="B318" s="145"/>
      <c r="C318" s="146"/>
      <c r="D318" s="9"/>
      <c r="E318" s="9"/>
      <c r="F318" s="133"/>
      <c r="G318" s="163"/>
      <c r="H318" s="146"/>
      <c r="I318" s="9"/>
      <c r="J318" s="9"/>
      <c r="K318" s="133"/>
      <c r="L318" s="163"/>
      <c r="M318" s="146"/>
      <c r="N318" s="9"/>
      <c r="O318" s="9"/>
      <c r="P318" s="133"/>
      <c r="Q318" s="163"/>
      <c r="R318" s="146"/>
      <c r="S318" s="9"/>
      <c r="T318" s="9"/>
      <c r="U318" s="133"/>
      <c r="V318" s="163"/>
      <c r="W318" s="146"/>
      <c r="X318" s="9"/>
      <c r="Y318" s="9"/>
      <c r="Z318" s="133"/>
      <c r="AA318" s="163"/>
      <c r="AB318" s="146"/>
      <c r="AC318" s="9"/>
      <c r="AD318" s="9"/>
      <c r="AE318" s="133"/>
      <c r="AF318" s="151"/>
      <c r="AG318" s="9"/>
      <c r="AH318" s="106"/>
      <c r="AI318" s="106"/>
      <c r="AJ318" s="106"/>
      <c r="AK318" s="106"/>
      <c r="AL318" s="106"/>
      <c r="AM318" s="106"/>
      <c r="AN318" s="106"/>
      <c r="AO318" s="106"/>
      <c r="AP318" s="106"/>
      <c r="AQ318" s="106"/>
      <c r="AR318" s="106"/>
      <c r="AS318" s="106"/>
      <c r="AT318" s="106"/>
      <c r="AU318" s="106"/>
      <c r="AV318" s="106"/>
      <c r="AW318" s="106"/>
      <c r="AX318" s="106"/>
      <c r="AY318" s="106"/>
      <c r="AZ318" s="106"/>
      <c r="BA318" s="106"/>
      <c r="BB318" s="106"/>
      <c r="BC318" s="106"/>
      <c r="BD318" s="106"/>
      <c r="BE318" s="106"/>
      <c r="BF318" s="106"/>
      <c r="BG318" s="106"/>
      <c r="BH318" s="106"/>
      <c r="BI318" s="106"/>
      <c r="BJ318" s="106"/>
      <c r="BK318" s="106"/>
      <c r="BL318" s="106"/>
      <c r="BM318" s="106"/>
      <c r="BN318" s="106"/>
      <c r="BO318" s="106"/>
      <c r="BP318" s="106"/>
      <c r="BQ318" s="106"/>
      <c r="BR318" s="106"/>
      <c r="BS318" s="106"/>
      <c r="BT318" s="106"/>
      <c r="BU318" s="106"/>
      <c r="BV318" s="106"/>
      <c r="BW318" s="106"/>
      <c r="BX318" s="106"/>
      <c r="BY318" s="106"/>
      <c r="BZ318" s="106"/>
      <c r="CA318" s="106"/>
      <c r="CB318" s="106"/>
      <c r="CC318" s="106"/>
      <c r="CD318" s="106"/>
      <c r="CE318" s="106"/>
      <c r="CF318" s="106"/>
      <c r="CG318" s="106"/>
    </row>
    <row r="319" spans="1:85">
      <c r="A319" s="9"/>
      <c r="B319" s="145"/>
      <c r="C319" s="146"/>
      <c r="D319" s="9"/>
      <c r="E319" s="9"/>
      <c r="F319" s="133"/>
      <c r="G319" s="163"/>
      <c r="H319" s="146"/>
      <c r="I319" s="9"/>
      <c r="J319" s="9"/>
      <c r="K319" s="133"/>
      <c r="L319" s="163"/>
      <c r="M319" s="146"/>
      <c r="N319" s="9"/>
      <c r="O319" s="9"/>
      <c r="P319" s="133"/>
      <c r="Q319" s="163"/>
      <c r="R319" s="146"/>
      <c r="S319" s="9"/>
      <c r="T319" s="9"/>
      <c r="U319" s="133"/>
      <c r="V319" s="163"/>
      <c r="W319" s="146"/>
      <c r="X319" s="9"/>
      <c r="Y319" s="9"/>
      <c r="Z319" s="133"/>
      <c r="AA319" s="163"/>
      <c r="AB319" s="146"/>
      <c r="AC319" s="9"/>
      <c r="AD319" s="9"/>
      <c r="AE319" s="133"/>
      <c r="AF319" s="151"/>
      <c r="AG319" s="9"/>
      <c r="AH319" s="106"/>
      <c r="AI319" s="106"/>
      <c r="AJ319" s="106"/>
      <c r="AK319" s="106"/>
      <c r="AL319" s="106"/>
      <c r="AM319" s="106"/>
      <c r="AN319" s="106"/>
      <c r="AO319" s="106"/>
      <c r="AP319" s="106"/>
      <c r="AQ319" s="106"/>
      <c r="AR319" s="106"/>
      <c r="AS319" s="106"/>
      <c r="AT319" s="106"/>
      <c r="AU319" s="106"/>
      <c r="AV319" s="106"/>
      <c r="AW319" s="106"/>
      <c r="AX319" s="106"/>
      <c r="AY319" s="106"/>
      <c r="AZ319" s="106"/>
      <c r="BA319" s="106"/>
      <c r="BB319" s="106"/>
      <c r="BC319" s="106"/>
      <c r="BD319" s="106"/>
      <c r="BE319" s="106"/>
      <c r="BF319" s="106"/>
      <c r="BG319" s="106"/>
      <c r="BH319" s="106"/>
      <c r="BI319" s="106"/>
      <c r="BJ319" s="106"/>
      <c r="BK319" s="106"/>
      <c r="BL319" s="106"/>
      <c r="BM319" s="106"/>
      <c r="BN319" s="106"/>
      <c r="BO319" s="106"/>
      <c r="BP319" s="106"/>
      <c r="BQ319" s="106"/>
      <c r="BR319" s="106"/>
      <c r="BS319" s="106"/>
      <c r="BT319" s="106"/>
      <c r="BU319" s="106"/>
      <c r="BV319" s="106"/>
      <c r="BW319" s="106"/>
      <c r="BX319" s="106"/>
      <c r="BY319" s="106"/>
      <c r="BZ319" s="106"/>
      <c r="CA319" s="106"/>
      <c r="CB319" s="106"/>
      <c r="CC319" s="106"/>
      <c r="CD319" s="106"/>
      <c r="CE319" s="106"/>
      <c r="CF319" s="106"/>
      <c r="CG319" s="106"/>
    </row>
    <row r="320" spans="1:85">
      <c r="A320" s="9"/>
      <c r="B320" s="145"/>
      <c r="C320" s="146"/>
      <c r="D320" s="9"/>
      <c r="E320" s="9"/>
      <c r="F320" s="133"/>
      <c r="G320" s="163"/>
      <c r="H320" s="146"/>
      <c r="I320" s="9"/>
      <c r="J320" s="9"/>
      <c r="K320" s="133"/>
      <c r="L320" s="163"/>
      <c r="M320" s="146"/>
      <c r="N320" s="9"/>
      <c r="O320" s="9"/>
      <c r="P320" s="133"/>
      <c r="Q320" s="163"/>
      <c r="R320" s="146"/>
      <c r="S320" s="9"/>
      <c r="T320" s="9"/>
      <c r="U320" s="133"/>
      <c r="V320" s="163"/>
      <c r="W320" s="146"/>
      <c r="X320" s="9"/>
      <c r="Y320" s="9"/>
      <c r="Z320" s="133"/>
      <c r="AA320" s="163"/>
      <c r="AB320" s="146"/>
      <c r="AC320" s="9"/>
      <c r="AD320" s="9"/>
      <c r="AE320" s="133"/>
      <c r="AF320" s="151"/>
      <c r="AG320" s="9"/>
      <c r="AH320" s="106"/>
      <c r="AI320" s="106"/>
      <c r="AJ320" s="106"/>
      <c r="AK320" s="106"/>
      <c r="AL320" s="106"/>
      <c r="AM320" s="106"/>
      <c r="AN320" s="106"/>
      <c r="AO320" s="106"/>
      <c r="AP320" s="106"/>
      <c r="AQ320" s="106"/>
      <c r="AR320" s="106"/>
      <c r="AS320" s="106"/>
      <c r="AT320" s="106"/>
      <c r="AU320" s="106"/>
      <c r="AV320" s="106"/>
      <c r="AW320" s="106"/>
      <c r="AX320" s="106"/>
      <c r="AY320" s="106"/>
      <c r="AZ320" s="106"/>
      <c r="BA320" s="106"/>
      <c r="BB320" s="106"/>
      <c r="BC320" s="106"/>
      <c r="BD320" s="106"/>
      <c r="BE320" s="106"/>
      <c r="BF320" s="106"/>
      <c r="BG320" s="106"/>
      <c r="BH320" s="106"/>
      <c r="BI320" s="106"/>
      <c r="BJ320" s="106"/>
      <c r="BK320" s="106"/>
      <c r="BL320" s="106"/>
      <c r="BM320" s="106"/>
      <c r="BN320" s="106"/>
      <c r="BO320" s="106"/>
      <c r="BP320" s="106"/>
      <c r="BQ320" s="106"/>
      <c r="BR320" s="106"/>
      <c r="BS320" s="106"/>
      <c r="BT320" s="106"/>
      <c r="BU320" s="106"/>
      <c r="BV320" s="106"/>
      <c r="BW320" s="106"/>
      <c r="BX320" s="106"/>
      <c r="BY320" s="106"/>
      <c r="BZ320" s="106"/>
      <c r="CA320" s="106"/>
      <c r="CB320" s="106"/>
      <c r="CC320" s="106"/>
      <c r="CD320" s="106"/>
      <c r="CE320" s="106"/>
      <c r="CF320" s="106"/>
      <c r="CG320" s="106"/>
    </row>
    <row r="321" spans="1:85">
      <c r="A321" s="9"/>
      <c r="B321" s="145"/>
      <c r="C321" s="146"/>
      <c r="D321" s="9"/>
      <c r="E321" s="9"/>
      <c r="F321" s="133"/>
      <c r="G321" s="163"/>
      <c r="H321" s="146"/>
      <c r="I321" s="9"/>
      <c r="J321" s="9"/>
      <c r="K321" s="133"/>
      <c r="L321" s="163"/>
      <c r="M321" s="146"/>
      <c r="N321" s="9"/>
      <c r="O321" s="9"/>
      <c r="P321" s="133"/>
      <c r="Q321" s="163"/>
      <c r="R321" s="146"/>
      <c r="S321" s="9"/>
      <c r="T321" s="9"/>
      <c r="U321" s="133"/>
      <c r="V321" s="163"/>
      <c r="W321" s="146"/>
      <c r="X321" s="9"/>
      <c r="Y321" s="9"/>
      <c r="Z321" s="133"/>
      <c r="AA321" s="163"/>
      <c r="AB321" s="146"/>
      <c r="AC321" s="9"/>
      <c r="AD321" s="9"/>
      <c r="AE321" s="133"/>
      <c r="AF321" s="151"/>
      <c r="AG321" s="9"/>
      <c r="AH321" s="106"/>
      <c r="AI321" s="106"/>
      <c r="AJ321" s="106"/>
      <c r="AK321" s="106"/>
      <c r="AL321" s="106"/>
      <c r="AM321" s="106"/>
      <c r="AN321" s="106"/>
      <c r="AO321" s="106"/>
      <c r="AP321" s="106"/>
      <c r="AQ321" s="106"/>
      <c r="AR321" s="106"/>
      <c r="AS321" s="106"/>
      <c r="AT321" s="106"/>
      <c r="AU321" s="106"/>
      <c r="AV321" s="106"/>
      <c r="AW321" s="106"/>
      <c r="AX321" s="106"/>
      <c r="AY321" s="106"/>
      <c r="AZ321" s="106"/>
      <c r="BA321" s="106"/>
      <c r="BB321" s="106"/>
      <c r="BC321" s="106"/>
      <c r="BD321" s="106"/>
      <c r="BE321" s="106"/>
      <c r="BF321" s="106"/>
      <c r="BG321" s="106"/>
      <c r="BH321" s="106"/>
      <c r="BI321" s="106"/>
      <c r="BJ321" s="106"/>
      <c r="BK321" s="106"/>
      <c r="BL321" s="106"/>
      <c r="BM321" s="106"/>
      <c r="BN321" s="106"/>
      <c r="BO321" s="106"/>
      <c r="BP321" s="106"/>
      <c r="BQ321" s="106"/>
      <c r="BR321" s="106"/>
      <c r="BS321" s="106"/>
      <c r="BT321" s="106"/>
      <c r="BU321" s="106"/>
      <c r="BV321" s="106"/>
      <c r="BW321" s="106"/>
      <c r="BX321" s="106"/>
      <c r="BY321" s="106"/>
      <c r="BZ321" s="106"/>
      <c r="CA321" s="106"/>
      <c r="CB321" s="106"/>
      <c r="CC321" s="106"/>
      <c r="CD321" s="106"/>
      <c r="CE321" s="106"/>
      <c r="CF321" s="106"/>
      <c r="CG321" s="106"/>
    </row>
    <row r="322" spans="1:85">
      <c r="A322" s="9"/>
      <c r="B322" s="145"/>
      <c r="C322" s="146"/>
      <c r="D322" s="9"/>
      <c r="E322" s="9"/>
      <c r="F322" s="133"/>
      <c r="G322" s="163"/>
      <c r="H322" s="146"/>
      <c r="I322" s="9"/>
      <c r="J322" s="9"/>
      <c r="K322" s="133"/>
      <c r="L322" s="163"/>
      <c r="M322" s="146"/>
      <c r="N322" s="9"/>
      <c r="O322" s="9"/>
      <c r="P322" s="133"/>
      <c r="Q322" s="163"/>
      <c r="R322" s="146"/>
      <c r="S322" s="9"/>
      <c r="T322" s="9"/>
      <c r="U322" s="133"/>
      <c r="V322" s="163"/>
      <c r="W322" s="146"/>
      <c r="X322" s="9"/>
      <c r="Y322" s="9"/>
      <c r="Z322" s="133"/>
      <c r="AA322" s="163"/>
      <c r="AB322" s="146"/>
      <c r="AC322" s="9"/>
      <c r="AD322" s="9"/>
      <c r="AE322" s="133"/>
      <c r="AF322" s="151"/>
      <c r="AG322" s="9"/>
      <c r="AH322" s="106"/>
      <c r="AI322" s="106"/>
      <c r="AJ322" s="106"/>
      <c r="AK322" s="106"/>
      <c r="AL322" s="106"/>
      <c r="AM322" s="106"/>
      <c r="AN322" s="106"/>
      <c r="AO322" s="106"/>
      <c r="AP322" s="106"/>
      <c r="AQ322" s="106"/>
      <c r="AR322" s="106"/>
      <c r="AS322" s="106"/>
      <c r="AT322" s="106"/>
      <c r="AU322" s="106"/>
      <c r="AV322" s="106"/>
      <c r="AW322" s="106"/>
      <c r="AX322" s="106"/>
      <c r="AY322" s="106"/>
      <c r="AZ322" s="106"/>
      <c r="BA322" s="106"/>
      <c r="BB322" s="106"/>
      <c r="BC322" s="106"/>
      <c r="BD322" s="106"/>
      <c r="BE322" s="106"/>
      <c r="BF322" s="106"/>
      <c r="BG322" s="106"/>
      <c r="BH322" s="106"/>
      <c r="BI322" s="106"/>
      <c r="BJ322" s="106"/>
      <c r="BK322" s="106"/>
      <c r="BL322" s="106"/>
      <c r="BM322" s="106"/>
      <c r="BN322" s="106"/>
      <c r="BO322" s="106"/>
      <c r="BP322" s="106"/>
      <c r="BQ322" s="106"/>
      <c r="BR322" s="106"/>
      <c r="BS322" s="106"/>
      <c r="BT322" s="106"/>
      <c r="BU322" s="106"/>
      <c r="BV322" s="106"/>
      <c r="BW322" s="106"/>
      <c r="BX322" s="106"/>
      <c r="BY322" s="106"/>
      <c r="BZ322" s="106"/>
      <c r="CA322" s="106"/>
      <c r="CB322" s="106"/>
      <c r="CC322" s="106"/>
      <c r="CD322" s="106"/>
      <c r="CE322" s="106"/>
      <c r="CF322" s="106"/>
      <c r="CG322" s="106"/>
    </row>
    <row r="323" spans="1:85">
      <c r="A323" s="9"/>
      <c r="B323" s="145"/>
      <c r="C323" s="146"/>
      <c r="D323" s="9"/>
      <c r="E323" s="9"/>
      <c r="F323" s="133"/>
      <c r="G323" s="163"/>
      <c r="H323" s="146"/>
      <c r="I323" s="9"/>
      <c r="J323" s="9"/>
      <c r="K323" s="133"/>
      <c r="L323" s="163"/>
      <c r="M323" s="146"/>
      <c r="N323" s="9"/>
      <c r="O323" s="9"/>
      <c r="P323" s="133"/>
      <c r="Q323" s="163"/>
      <c r="R323" s="146"/>
      <c r="S323" s="9"/>
      <c r="T323" s="9"/>
      <c r="U323" s="133"/>
      <c r="V323" s="163"/>
      <c r="W323" s="146"/>
      <c r="X323" s="9"/>
      <c r="Y323" s="9"/>
      <c r="Z323" s="133"/>
      <c r="AA323" s="163"/>
      <c r="AB323" s="146"/>
      <c r="AC323" s="9"/>
      <c r="AD323" s="9"/>
      <c r="AE323" s="133"/>
      <c r="AF323" s="151"/>
      <c r="AG323" s="9"/>
      <c r="AH323" s="106"/>
      <c r="AI323" s="106"/>
      <c r="AJ323" s="106"/>
      <c r="AK323" s="106"/>
      <c r="AL323" s="106"/>
      <c r="AM323" s="106"/>
      <c r="AN323" s="106"/>
      <c r="AO323" s="106"/>
      <c r="AP323" s="106"/>
      <c r="AQ323" s="106"/>
      <c r="AR323" s="106"/>
      <c r="AS323" s="106"/>
      <c r="AT323" s="106"/>
      <c r="AU323" s="106"/>
      <c r="AV323" s="106"/>
      <c r="AW323" s="106"/>
      <c r="AX323" s="106"/>
      <c r="AY323" s="106"/>
      <c r="AZ323" s="106"/>
      <c r="BA323" s="106"/>
      <c r="BB323" s="106"/>
      <c r="BC323" s="106"/>
      <c r="BD323" s="106"/>
      <c r="BE323" s="106"/>
      <c r="BF323" s="106"/>
      <c r="BG323" s="106"/>
      <c r="BH323" s="106"/>
      <c r="BI323" s="106"/>
      <c r="BJ323" s="106"/>
      <c r="BK323" s="106"/>
      <c r="BL323" s="106"/>
      <c r="BM323" s="106"/>
      <c r="BN323" s="106"/>
      <c r="BO323" s="106"/>
      <c r="BP323" s="106"/>
      <c r="BQ323" s="106"/>
      <c r="BR323" s="106"/>
      <c r="BS323" s="106"/>
      <c r="BT323" s="106"/>
      <c r="BU323" s="106"/>
      <c r="BV323" s="106"/>
      <c r="BW323" s="106"/>
      <c r="BX323" s="106"/>
      <c r="BY323" s="106"/>
      <c r="BZ323" s="106"/>
      <c r="CA323" s="106"/>
      <c r="CB323" s="106"/>
      <c r="CC323" s="106"/>
      <c r="CD323" s="106"/>
      <c r="CE323" s="106"/>
      <c r="CF323" s="106"/>
      <c r="CG323" s="106"/>
    </row>
    <row r="324" spans="1:85">
      <c r="A324" s="9"/>
      <c r="B324" s="145"/>
      <c r="C324" s="146"/>
      <c r="D324" s="9"/>
      <c r="E324" s="9"/>
      <c r="F324" s="133"/>
      <c r="G324" s="163"/>
      <c r="H324" s="146"/>
      <c r="I324" s="9"/>
      <c r="J324" s="9"/>
      <c r="K324" s="133"/>
      <c r="L324" s="163"/>
      <c r="M324" s="146"/>
      <c r="N324" s="9"/>
      <c r="O324" s="9"/>
      <c r="P324" s="133"/>
      <c r="Q324" s="163"/>
      <c r="R324" s="146"/>
      <c r="S324" s="9"/>
      <c r="T324" s="9"/>
      <c r="U324" s="133"/>
      <c r="V324" s="163"/>
      <c r="W324" s="146"/>
      <c r="X324" s="9"/>
      <c r="Y324" s="9"/>
      <c r="Z324" s="133"/>
      <c r="AA324" s="163"/>
      <c r="AB324" s="146"/>
      <c r="AC324" s="9"/>
      <c r="AD324" s="9"/>
      <c r="AE324" s="133"/>
      <c r="AF324" s="151"/>
      <c r="AG324" s="9"/>
      <c r="AH324" s="106"/>
      <c r="AI324" s="106"/>
      <c r="AJ324" s="106"/>
      <c r="AK324" s="106"/>
      <c r="AL324" s="106"/>
      <c r="AM324" s="106"/>
      <c r="AN324" s="106"/>
      <c r="AO324" s="106"/>
      <c r="AP324" s="106"/>
      <c r="AQ324" s="106"/>
      <c r="AR324" s="106"/>
      <c r="AS324" s="106"/>
      <c r="AT324" s="106"/>
      <c r="AU324" s="106"/>
      <c r="AV324" s="106"/>
      <c r="AW324" s="106"/>
      <c r="AX324" s="106"/>
      <c r="AY324" s="106"/>
      <c r="AZ324" s="106"/>
      <c r="BA324" s="106"/>
      <c r="BB324" s="106"/>
      <c r="BC324" s="106"/>
      <c r="BD324" s="106"/>
      <c r="BE324" s="106"/>
      <c r="BF324" s="106"/>
      <c r="BG324" s="106"/>
      <c r="BH324" s="106"/>
      <c r="BI324" s="106"/>
      <c r="BJ324" s="106"/>
      <c r="BK324" s="106"/>
      <c r="BL324" s="106"/>
      <c r="BM324" s="106"/>
      <c r="BN324" s="106"/>
      <c r="BO324" s="106"/>
      <c r="BP324" s="106"/>
      <c r="BQ324" s="106"/>
      <c r="BR324" s="106"/>
      <c r="BS324" s="106"/>
      <c r="BT324" s="106"/>
      <c r="BU324" s="106"/>
      <c r="BV324" s="106"/>
      <c r="BW324" s="106"/>
      <c r="BX324" s="106"/>
      <c r="BY324" s="106"/>
      <c r="BZ324" s="106"/>
      <c r="CA324" s="106"/>
      <c r="CB324" s="106"/>
      <c r="CC324" s="106"/>
      <c r="CD324" s="106"/>
      <c r="CE324" s="106"/>
      <c r="CF324" s="106"/>
      <c r="CG324" s="106"/>
    </row>
    <row r="325" spans="1:85">
      <c r="A325" s="9"/>
      <c r="B325" s="145"/>
      <c r="C325" s="146"/>
      <c r="D325" s="9"/>
      <c r="E325" s="9"/>
      <c r="F325" s="133"/>
      <c r="G325" s="163"/>
      <c r="H325" s="146"/>
      <c r="I325" s="9"/>
      <c r="J325" s="9"/>
      <c r="K325" s="133"/>
      <c r="L325" s="163"/>
      <c r="M325" s="146"/>
      <c r="N325" s="9"/>
      <c r="O325" s="9"/>
      <c r="P325" s="133"/>
      <c r="Q325" s="163"/>
      <c r="R325" s="146"/>
      <c r="S325" s="9"/>
      <c r="T325" s="9"/>
      <c r="U325" s="133"/>
      <c r="V325" s="163"/>
      <c r="W325" s="146"/>
      <c r="X325" s="9"/>
      <c r="Y325" s="9"/>
      <c r="Z325" s="133"/>
      <c r="AA325" s="163"/>
      <c r="AB325" s="146"/>
      <c r="AC325" s="9"/>
      <c r="AD325" s="9"/>
      <c r="AE325" s="133"/>
      <c r="AF325" s="151"/>
      <c r="AG325" s="9"/>
      <c r="AH325" s="106"/>
      <c r="AI325" s="106"/>
      <c r="AJ325" s="106"/>
      <c r="AK325" s="106"/>
      <c r="AL325" s="106"/>
      <c r="AM325" s="106"/>
      <c r="AN325" s="106"/>
      <c r="AO325" s="106"/>
      <c r="AP325" s="106"/>
      <c r="AQ325" s="106"/>
      <c r="AR325" s="106"/>
      <c r="AS325" s="106"/>
      <c r="AT325" s="106"/>
      <c r="AU325" s="106"/>
      <c r="AV325" s="106"/>
      <c r="AW325" s="106"/>
      <c r="AX325" s="106"/>
      <c r="AY325" s="106"/>
      <c r="AZ325" s="106"/>
      <c r="BA325" s="106"/>
      <c r="BB325" s="106"/>
      <c r="BC325" s="106"/>
      <c r="BD325" s="106"/>
      <c r="BE325" s="106"/>
      <c r="BF325" s="106"/>
      <c r="BG325" s="106"/>
      <c r="BH325" s="106"/>
      <c r="BI325" s="106"/>
      <c r="BJ325" s="106"/>
      <c r="BK325" s="106"/>
      <c r="BL325" s="106"/>
      <c r="BM325" s="106"/>
      <c r="BN325" s="106"/>
      <c r="BO325" s="106"/>
      <c r="BP325" s="106"/>
      <c r="BQ325" s="106"/>
      <c r="BR325" s="106"/>
      <c r="BS325" s="106"/>
      <c r="BT325" s="106"/>
      <c r="BU325" s="106"/>
      <c r="BV325" s="106"/>
      <c r="BW325" s="106"/>
      <c r="BX325" s="106"/>
      <c r="BY325" s="106"/>
      <c r="BZ325" s="106"/>
      <c r="CA325" s="106"/>
      <c r="CB325" s="106"/>
      <c r="CC325" s="106"/>
      <c r="CD325" s="106"/>
      <c r="CE325" s="106"/>
      <c r="CF325" s="106"/>
      <c r="CG325" s="106"/>
    </row>
    <row r="326" spans="1:85">
      <c r="A326" s="9"/>
      <c r="B326" s="145"/>
      <c r="C326" s="146"/>
      <c r="D326" s="9"/>
      <c r="E326" s="9"/>
      <c r="F326" s="133"/>
      <c r="G326" s="163"/>
      <c r="H326" s="146"/>
      <c r="I326" s="9"/>
      <c r="J326" s="9"/>
      <c r="K326" s="133"/>
      <c r="L326" s="163"/>
      <c r="M326" s="146"/>
      <c r="N326" s="9"/>
      <c r="O326" s="9"/>
      <c r="P326" s="133"/>
      <c r="Q326" s="163"/>
      <c r="R326" s="146"/>
      <c r="S326" s="9"/>
      <c r="T326" s="9"/>
      <c r="U326" s="133"/>
      <c r="V326" s="163"/>
      <c r="W326" s="146"/>
      <c r="X326" s="9"/>
      <c r="Y326" s="9"/>
      <c r="Z326" s="133"/>
      <c r="AA326" s="163"/>
      <c r="AB326" s="146"/>
      <c r="AC326" s="9"/>
      <c r="AD326" s="9"/>
      <c r="AE326" s="133"/>
      <c r="AF326" s="151"/>
      <c r="AG326" s="9"/>
      <c r="AH326" s="106"/>
      <c r="AI326" s="106"/>
      <c r="AJ326" s="106"/>
      <c r="AK326" s="106"/>
      <c r="AL326" s="106"/>
      <c r="AM326" s="106"/>
      <c r="AN326" s="106"/>
      <c r="AO326" s="106"/>
      <c r="AP326" s="106"/>
      <c r="AQ326" s="106"/>
      <c r="AR326" s="106"/>
      <c r="AS326" s="106"/>
      <c r="AT326" s="106"/>
      <c r="AU326" s="106"/>
      <c r="AV326" s="106"/>
      <c r="AW326" s="106"/>
      <c r="AX326" s="106"/>
      <c r="AY326" s="106"/>
      <c r="AZ326" s="106"/>
      <c r="BA326" s="106"/>
      <c r="BB326" s="106"/>
      <c r="BC326" s="106"/>
      <c r="BD326" s="106"/>
      <c r="BE326" s="106"/>
      <c r="BF326" s="106"/>
      <c r="BG326" s="106"/>
      <c r="BH326" s="106"/>
      <c r="BI326" s="106"/>
      <c r="BJ326" s="106"/>
      <c r="BK326" s="106"/>
      <c r="BL326" s="106"/>
      <c r="BM326" s="106"/>
      <c r="BN326" s="106"/>
      <c r="BO326" s="106"/>
      <c r="BP326" s="106"/>
      <c r="BQ326" s="106"/>
      <c r="BR326" s="106"/>
      <c r="BS326" s="106"/>
      <c r="BT326" s="106"/>
      <c r="BU326" s="106"/>
      <c r="BV326" s="106"/>
      <c r="BW326" s="106"/>
      <c r="BX326" s="106"/>
      <c r="BY326" s="106"/>
      <c r="BZ326" s="106"/>
      <c r="CA326" s="106"/>
      <c r="CB326" s="106"/>
      <c r="CC326" s="106"/>
      <c r="CD326" s="106"/>
      <c r="CE326" s="106"/>
      <c r="CF326" s="106"/>
      <c r="CG326" s="106"/>
    </row>
    <row r="327" spans="1:85">
      <c r="A327" s="9"/>
      <c r="B327" s="145"/>
      <c r="C327" s="146"/>
      <c r="D327" s="9"/>
      <c r="E327" s="9"/>
      <c r="F327" s="133"/>
      <c r="G327" s="163"/>
      <c r="H327" s="146"/>
      <c r="I327" s="9"/>
      <c r="J327" s="9"/>
      <c r="K327" s="133"/>
      <c r="L327" s="163"/>
      <c r="M327" s="146"/>
      <c r="N327" s="9"/>
      <c r="O327" s="9"/>
      <c r="P327" s="133"/>
      <c r="Q327" s="163"/>
      <c r="R327" s="146"/>
      <c r="S327" s="9"/>
      <c r="T327" s="9"/>
      <c r="U327" s="133"/>
      <c r="V327" s="163"/>
      <c r="W327" s="146"/>
      <c r="X327" s="9"/>
      <c r="Y327" s="9"/>
      <c r="Z327" s="133"/>
      <c r="AA327" s="163"/>
      <c r="AB327" s="146"/>
      <c r="AC327" s="9"/>
      <c r="AD327" s="9"/>
      <c r="AE327" s="133"/>
      <c r="AF327" s="151"/>
      <c r="AG327" s="9"/>
      <c r="AH327" s="106"/>
      <c r="AI327" s="106"/>
      <c r="AJ327" s="106"/>
      <c r="AK327" s="106"/>
      <c r="AL327" s="106"/>
      <c r="AM327" s="106"/>
      <c r="AN327" s="106"/>
      <c r="AO327" s="106"/>
      <c r="AP327" s="106"/>
      <c r="AQ327" s="106"/>
      <c r="AR327" s="106"/>
      <c r="AS327" s="106"/>
      <c r="AT327" s="106"/>
      <c r="AU327" s="106"/>
      <c r="AV327" s="106"/>
      <c r="AW327" s="106"/>
      <c r="AX327" s="106"/>
      <c r="AY327" s="106"/>
      <c r="AZ327" s="106"/>
      <c r="BA327" s="106"/>
      <c r="BB327" s="106"/>
      <c r="BC327" s="106"/>
      <c r="BD327" s="106"/>
      <c r="BE327" s="106"/>
      <c r="BF327" s="106"/>
      <c r="BG327" s="106"/>
      <c r="BH327" s="106"/>
      <c r="BI327" s="106"/>
      <c r="BJ327" s="106"/>
      <c r="BK327" s="106"/>
      <c r="BL327" s="106"/>
      <c r="BM327" s="106"/>
      <c r="BN327" s="106"/>
      <c r="BO327" s="106"/>
      <c r="BP327" s="106"/>
      <c r="BQ327" s="106"/>
      <c r="BR327" s="106"/>
      <c r="BS327" s="106"/>
      <c r="BT327" s="106"/>
      <c r="BU327" s="106"/>
      <c r="BV327" s="106"/>
      <c r="BW327" s="106"/>
      <c r="BX327" s="106"/>
      <c r="BY327" s="106"/>
      <c r="BZ327" s="106"/>
      <c r="CA327" s="106"/>
      <c r="CB327" s="106"/>
      <c r="CC327" s="106"/>
      <c r="CD327" s="106"/>
      <c r="CE327" s="106"/>
      <c r="CF327" s="106"/>
      <c r="CG327" s="106"/>
    </row>
    <row r="328" spans="1:85">
      <c r="A328" s="9"/>
      <c r="B328" s="145"/>
      <c r="C328" s="146"/>
      <c r="D328" s="9"/>
      <c r="E328" s="9"/>
      <c r="F328" s="133"/>
      <c r="G328" s="163"/>
      <c r="H328" s="146"/>
      <c r="I328" s="9"/>
      <c r="J328" s="9"/>
      <c r="K328" s="133"/>
      <c r="L328" s="163"/>
      <c r="M328" s="146"/>
      <c r="N328" s="9"/>
      <c r="O328" s="9"/>
      <c r="P328" s="133"/>
      <c r="Q328" s="163"/>
      <c r="R328" s="146"/>
      <c r="S328" s="9"/>
      <c r="T328" s="9"/>
      <c r="U328" s="133"/>
      <c r="V328" s="163"/>
      <c r="W328" s="146"/>
      <c r="X328" s="9"/>
      <c r="Y328" s="9"/>
      <c r="Z328" s="133"/>
      <c r="AA328" s="163"/>
      <c r="AB328" s="146"/>
      <c r="AC328" s="9"/>
      <c r="AD328" s="9"/>
      <c r="AE328" s="133"/>
      <c r="AF328" s="151"/>
      <c r="AG328" s="9"/>
      <c r="AH328" s="106"/>
      <c r="AI328" s="106"/>
      <c r="AJ328" s="106"/>
      <c r="AK328" s="106"/>
      <c r="AL328" s="106"/>
      <c r="AM328" s="106"/>
      <c r="AN328" s="106"/>
      <c r="AO328" s="106"/>
      <c r="AP328" s="106"/>
      <c r="AQ328" s="106"/>
      <c r="AR328" s="106"/>
      <c r="AS328" s="106"/>
      <c r="AT328" s="106"/>
      <c r="AU328" s="106"/>
      <c r="AV328" s="106"/>
      <c r="AW328" s="106"/>
      <c r="AX328" s="106"/>
      <c r="AY328" s="106"/>
      <c r="AZ328" s="106"/>
      <c r="BA328" s="106"/>
      <c r="BB328" s="106"/>
      <c r="BC328" s="106"/>
      <c r="BD328" s="106"/>
      <c r="BE328" s="106"/>
      <c r="BF328" s="106"/>
      <c r="BG328" s="106"/>
      <c r="BH328" s="106"/>
      <c r="BI328" s="106"/>
      <c r="BJ328" s="106"/>
      <c r="BK328" s="106"/>
      <c r="BL328" s="106"/>
      <c r="BM328" s="106"/>
      <c r="BN328" s="106"/>
      <c r="BO328" s="106"/>
      <c r="BP328" s="106"/>
      <c r="BQ328" s="106"/>
      <c r="BR328" s="106"/>
      <c r="BS328" s="106"/>
      <c r="BT328" s="106"/>
      <c r="BU328" s="106"/>
      <c r="BV328" s="106"/>
      <c r="BW328" s="106"/>
      <c r="BX328" s="106"/>
      <c r="BY328" s="106"/>
      <c r="BZ328" s="106"/>
      <c r="CA328" s="106"/>
      <c r="CB328" s="106"/>
      <c r="CC328" s="106"/>
      <c r="CD328" s="106"/>
      <c r="CE328" s="106"/>
      <c r="CF328" s="106"/>
      <c r="CG328" s="106"/>
    </row>
    <row r="329" spans="1:85">
      <c r="A329" s="9"/>
      <c r="B329" s="145"/>
      <c r="C329" s="146"/>
      <c r="D329" s="9"/>
      <c r="E329" s="9"/>
      <c r="F329" s="133"/>
      <c r="G329" s="163"/>
      <c r="H329" s="146"/>
      <c r="I329" s="9"/>
      <c r="J329" s="9"/>
      <c r="K329" s="133"/>
      <c r="L329" s="163"/>
      <c r="M329" s="146"/>
      <c r="N329" s="9"/>
      <c r="O329" s="9"/>
      <c r="P329" s="133"/>
      <c r="Q329" s="163"/>
      <c r="R329" s="146"/>
      <c r="S329" s="9"/>
      <c r="T329" s="9"/>
      <c r="U329" s="133"/>
      <c r="V329" s="163"/>
      <c r="W329" s="146"/>
      <c r="X329" s="9"/>
      <c r="Y329" s="9"/>
      <c r="Z329" s="133"/>
      <c r="AA329" s="163"/>
      <c r="AB329" s="146"/>
      <c r="AC329" s="9"/>
      <c r="AD329" s="9"/>
      <c r="AE329" s="133"/>
      <c r="AF329" s="151"/>
      <c r="AG329" s="9"/>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6"/>
      <c r="BC329" s="106"/>
      <c r="BD329" s="106"/>
      <c r="BE329" s="106"/>
      <c r="BF329" s="106"/>
      <c r="BG329" s="106"/>
      <c r="BH329" s="106"/>
      <c r="BI329" s="106"/>
      <c r="BJ329" s="106"/>
      <c r="BK329" s="106"/>
      <c r="BL329" s="106"/>
      <c r="BM329" s="106"/>
      <c r="BN329" s="106"/>
      <c r="BO329" s="106"/>
      <c r="BP329" s="106"/>
      <c r="BQ329" s="106"/>
      <c r="BR329" s="106"/>
      <c r="BS329" s="106"/>
      <c r="BT329" s="106"/>
      <c r="BU329" s="106"/>
      <c r="BV329" s="106"/>
      <c r="BW329" s="106"/>
      <c r="BX329" s="106"/>
      <c r="BY329" s="106"/>
      <c r="BZ329" s="106"/>
      <c r="CA329" s="106"/>
      <c r="CB329" s="106"/>
      <c r="CC329" s="106"/>
      <c r="CD329" s="106"/>
      <c r="CE329" s="106"/>
      <c r="CF329" s="106"/>
      <c r="CG329" s="106"/>
    </row>
    <row r="330" spans="1:85">
      <c r="A330" s="9"/>
      <c r="B330" s="145"/>
      <c r="C330" s="146"/>
      <c r="D330" s="9"/>
      <c r="E330" s="9"/>
      <c r="F330" s="133"/>
      <c r="G330" s="163"/>
      <c r="H330" s="146"/>
      <c r="I330" s="9"/>
      <c r="J330" s="9"/>
      <c r="K330" s="133"/>
      <c r="L330" s="163"/>
      <c r="M330" s="146"/>
      <c r="N330" s="9"/>
      <c r="O330" s="9"/>
      <c r="P330" s="133"/>
      <c r="Q330" s="163"/>
      <c r="R330" s="146"/>
      <c r="S330" s="9"/>
      <c r="T330" s="9"/>
      <c r="U330" s="133"/>
      <c r="V330" s="163"/>
      <c r="W330" s="146"/>
      <c r="X330" s="9"/>
      <c r="Y330" s="9"/>
      <c r="Z330" s="133"/>
      <c r="AA330" s="163"/>
      <c r="AB330" s="146"/>
      <c r="AC330" s="9"/>
      <c r="AD330" s="9"/>
      <c r="AE330" s="133"/>
      <c r="AF330" s="151"/>
      <c r="AG330" s="9"/>
      <c r="AH330" s="106"/>
      <c r="AI330" s="106"/>
      <c r="AJ330" s="106"/>
      <c r="AK330" s="106"/>
      <c r="AL330" s="106"/>
      <c r="AM330" s="106"/>
      <c r="AN330" s="106"/>
      <c r="AO330" s="106"/>
      <c r="AP330" s="106"/>
      <c r="AQ330" s="106"/>
      <c r="AR330" s="106"/>
      <c r="AS330" s="106"/>
      <c r="AT330" s="106"/>
      <c r="AU330" s="106"/>
      <c r="AV330" s="106"/>
      <c r="AW330" s="106"/>
      <c r="AX330" s="106"/>
      <c r="AY330" s="106"/>
      <c r="AZ330" s="106"/>
      <c r="BA330" s="106"/>
      <c r="BB330" s="106"/>
      <c r="BC330" s="106"/>
      <c r="BD330" s="106"/>
      <c r="BE330" s="106"/>
      <c r="BF330" s="106"/>
      <c r="BG330" s="106"/>
      <c r="BH330" s="106"/>
      <c r="BI330" s="106"/>
      <c r="BJ330" s="106"/>
      <c r="BK330" s="106"/>
      <c r="BL330" s="106"/>
      <c r="BM330" s="106"/>
      <c r="BN330" s="106"/>
      <c r="BO330" s="106"/>
      <c r="BP330" s="106"/>
      <c r="BQ330" s="106"/>
      <c r="BR330" s="106"/>
      <c r="BS330" s="106"/>
      <c r="BT330" s="106"/>
      <c r="BU330" s="106"/>
      <c r="BV330" s="106"/>
      <c r="BW330" s="106"/>
      <c r="BX330" s="106"/>
      <c r="BY330" s="106"/>
      <c r="BZ330" s="106"/>
      <c r="CA330" s="106"/>
      <c r="CB330" s="106"/>
      <c r="CC330" s="106"/>
      <c r="CD330" s="106"/>
      <c r="CE330" s="106"/>
      <c r="CF330" s="106"/>
      <c r="CG330" s="106"/>
    </row>
    <row r="331" spans="1:85">
      <c r="A331" s="9"/>
      <c r="B331" s="145"/>
      <c r="C331" s="146"/>
      <c r="D331" s="9"/>
      <c r="E331" s="9"/>
      <c r="F331" s="133"/>
      <c r="G331" s="163"/>
      <c r="H331" s="146"/>
      <c r="I331" s="9"/>
      <c r="J331" s="9"/>
      <c r="K331" s="133"/>
      <c r="L331" s="163"/>
      <c r="M331" s="146"/>
      <c r="N331" s="9"/>
      <c r="O331" s="9"/>
      <c r="P331" s="133"/>
      <c r="Q331" s="163"/>
      <c r="R331" s="146"/>
      <c r="S331" s="9"/>
      <c r="T331" s="9"/>
      <c r="U331" s="133"/>
      <c r="V331" s="163"/>
      <c r="W331" s="146"/>
      <c r="X331" s="9"/>
      <c r="Y331" s="9"/>
      <c r="Z331" s="133"/>
      <c r="AA331" s="163"/>
      <c r="AB331" s="146"/>
      <c r="AC331" s="9"/>
      <c r="AD331" s="9"/>
      <c r="AE331" s="133"/>
      <c r="AF331" s="151"/>
      <c r="AG331" s="9"/>
      <c r="AH331" s="106"/>
      <c r="AI331" s="106"/>
      <c r="AJ331" s="106"/>
      <c r="AK331" s="106"/>
      <c r="AL331" s="106"/>
      <c r="AM331" s="106"/>
      <c r="AN331" s="106"/>
      <c r="AO331" s="106"/>
      <c r="AP331" s="106"/>
      <c r="AQ331" s="106"/>
      <c r="AR331" s="106"/>
      <c r="AS331" s="106"/>
      <c r="AT331" s="106"/>
      <c r="AU331" s="106"/>
      <c r="AV331" s="106"/>
      <c r="AW331" s="106"/>
      <c r="AX331" s="106"/>
      <c r="AY331" s="106"/>
      <c r="AZ331" s="106"/>
      <c r="BA331" s="106"/>
      <c r="BB331" s="106"/>
      <c r="BC331" s="106"/>
      <c r="BD331" s="106"/>
      <c r="BE331" s="106"/>
      <c r="BF331" s="106"/>
      <c r="BG331" s="106"/>
      <c r="BH331" s="106"/>
      <c r="BI331" s="106"/>
      <c r="BJ331" s="106"/>
      <c r="BK331" s="106"/>
      <c r="BL331" s="106"/>
      <c r="BM331" s="106"/>
      <c r="BN331" s="106"/>
      <c r="BO331" s="106"/>
      <c r="BP331" s="106"/>
      <c r="BQ331" s="106"/>
      <c r="BR331" s="106"/>
      <c r="BS331" s="106"/>
      <c r="BT331" s="106"/>
      <c r="BU331" s="106"/>
      <c r="BV331" s="106"/>
      <c r="BW331" s="106"/>
      <c r="BX331" s="106"/>
      <c r="BY331" s="106"/>
      <c r="BZ331" s="106"/>
      <c r="CA331" s="106"/>
      <c r="CB331" s="106"/>
      <c r="CC331" s="106"/>
      <c r="CD331" s="106"/>
      <c r="CE331" s="106"/>
      <c r="CF331" s="106"/>
      <c r="CG331" s="106"/>
    </row>
    <row r="332" spans="1:85">
      <c r="A332" s="9"/>
      <c r="B332" s="145"/>
      <c r="C332" s="146"/>
      <c r="D332" s="9"/>
      <c r="E332" s="9"/>
      <c r="F332" s="133"/>
      <c r="G332" s="163"/>
      <c r="H332" s="146"/>
      <c r="I332" s="9"/>
      <c r="J332" s="9"/>
      <c r="K332" s="133"/>
      <c r="L332" s="163"/>
      <c r="M332" s="146"/>
      <c r="N332" s="9"/>
      <c r="O332" s="9"/>
      <c r="P332" s="133"/>
      <c r="Q332" s="163"/>
      <c r="R332" s="146"/>
      <c r="S332" s="9"/>
      <c r="T332" s="9"/>
      <c r="U332" s="133"/>
      <c r="V332" s="163"/>
      <c r="W332" s="146"/>
      <c r="X332" s="9"/>
      <c r="Y332" s="9"/>
      <c r="Z332" s="133"/>
      <c r="AA332" s="163"/>
      <c r="AB332" s="146"/>
      <c r="AC332" s="9"/>
      <c r="AD332" s="9"/>
      <c r="AE332" s="133"/>
      <c r="AF332" s="151"/>
      <c r="AG332" s="9"/>
      <c r="AH332" s="106"/>
      <c r="AI332" s="106"/>
      <c r="AJ332" s="106"/>
      <c r="AK332" s="106"/>
      <c r="AL332" s="106"/>
      <c r="AM332" s="106"/>
      <c r="AN332" s="106"/>
      <c r="AO332" s="106"/>
      <c r="AP332" s="106"/>
      <c r="AQ332" s="106"/>
      <c r="AR332" s="106"/>
      <c r="AS332" s="106"/>
      <c r="AT332" s="106"/>
      <c r="AU332" s="106"/>
      <c r="AV332" s="106"/>
      <c r="AW332" s="106"/>
      <c r="AX332" s="106"/>
      <c r="AY332" s="106"/>
      <c r="AZ332" s="106"/>
      <c r="BA332" s="106"/>
      <c r="BB332" s="106"/>
      <c r="BC332" s="106"/>
      <c r="BD332" s="106"/>
      <c r="BE332" s="106"/>
      <c r="BF332" s="106"/>
      <c r="BG332" s="106"/>
      <c r="BH332" s="106"/>
      <c r="BI332" s="106"/>
      <c r="BJ332" s="106"/>
      <c r="BK332" s="106"/>
      <c r="BL332" s="106"/>
      <c r="BM332" s="106"/>
      <c r="BN332" s="106"/>
      <c r="BO332" s="106"/>
      <c r="BP332" s="106"/>
      <c r="BQ332" s="106"/>
      <c r="BR332" s="106"/>
      <c r="BS332" s="106"/>
      <c r="BT332" s="106"/>
      <c r="BU332" s="106"/>
      <c r="BV332" s="106"/>
      <c r="BW332" s="106"/>
      <c r="BX332" s="106"/>
      <c r="BY332" s="106"/>
      <c r="BZ332" s="106"/>
      <c r="CA332" s="106"/>
      <c r="CB332" s="106"/>
      <c r="CC332" s="106"/>
      <c r="CD332" s="106"/>
      <c r="CE332" s="106"/>
      <c r="CF332" s="106"/>
      <c r="CG332" s="106"/>
    </row>
    <row r="333" spans="1:85">
      <c r="A333" s="9"/>
      <c r="B333" s="145"/>
      <c r="C333" s="146"/>
      <c r="D333" s="9"/>
      <c r="E333" s="9"/>
      <c r="F333" s="133"/>
      <c r="G333" s="163"/>
      <c r="H333" s="146"/>
      <c r="I333" s="9"/>
      <c r="J333" s="9"/>
      <c r="K333" s="133"/>
      <c r="L333" s="163"/>
      <c r="M333" s="146"/>
      <c r="N333" s="9"/>
      <c r="O333" s="9"/>
      <c r="P333" s="133"/>
      <c r="Q333" s="163"/>
      <c r="R333" s="146"/>
      <c r="S333" s="9"/>
      <c r="T333" s="9"/>
      <c r="U333" s="133"/>
      <c r="V333" s="163"/>
      <c r="W333" s="146"/>
      <c r="X333" s="9"/>
      <c r="Y333" s="9"/>
      <c r="Z333" s="133"/>
      <c r="AA333" s="163"/>
      <c r="AB333" s="146"/>
      <c r="AC333" s="9"/>
      <c r="AD333" s="9"/>
      <c r="AE333" s="133"/>
      <c r="AF333" s="151"/>
      <c r="AG333" s="9"/>
      <c r="AH333" s="106"/>
      <c r="AI333" s="106"/>
      <c r="AJ333" s="106"/>
      <c r="AK333" s="106"/>
      <c r="AL333" s="106"/>
      <c r="AM333" s="106"/>
      <c r="AN333" s="106"/>
      <c r="AO333" s="106"/>
      <c r="AP333" s="106"/>
      <c r="AQ333" s="106"/>
      <c r="AR333" s="106"/>
      <c r="AS333" s="106"/>
      <c r="AT333" s="106"/>
      <c r="AU333" s="106"/>
      <c r="AV333" s="106"/>
      <c r="AW333" s="106"/>
      <c r="AX333" s="106"/>
      <c r="AY333" s="106"/>
      <c r="AZ333" s="106"/>
      <c r="BA333" s="106"/>
      <c r="BB333" s="106"/>
      <c r="BC333" s="106"/>
      <c r="BD333" s="106"/>
      <c r="BE333" s="106"/>
      <c r="BF333" s="106"/>
      <c r="BG333" s="106"/>
      <c r="BH333" s="106"/>
      <c r="BI333" s="106"/>
      <c r="BJ333" s="106"/>
      <c r="BK333" s="106"/>
      <c r="BL333" s="106"/>
      <c r="BM333" s="106"/>
      <c r="BN333" s="106"/>
      <c r="BO333" s="106"/>
      <c r="BP333" s="106"/>
      <c r="BQ333" s="106"/>
      <c r="BR333" s="106"/>
      <c r="BS333" s="106"/>
      <c r="BT333" s="106"/>
      <c r="BU333" s="106"/>
      <c r="BV333" s="106"/>
      <c r="BW333" s="106"/>
      <c r="BX333" s="106"/>
      <c r="BY333" s="106"/>
      <c r="BZ333" s="106"/>
      <c r="CA333" s="106"/>
      <c r="CB333" s="106"/>
      <c r="CC333" s="106"/>
      <c r="CD333" s="106"/>
      <c r="CE333" s="106"/>
      <c r="CF333" s="106"/>
      <c r="CG333" s="106"/>
    </row>
    <row r="334" spans="1:85">
      <c r="A334" s="9"/>
      <c r="B334" s="145"/>
      <c r="C334" s="146"/>
      <c r="D334" s="9"/>
      <c r="E334" s="9"/>
      <c r="F334" s="133"/>
      <c r="G334" s="163"/>
      <c r="H334" s="146"/>
      <c r="I334" s="9"/>
      <c r="J334" s="9"/>
      <c r="K334" s="133"/>
      <c r="L334" s="163"/>
      <c r="M334" s="146"/>
      <c r="N334" s="9"/>
      <c r="O334" s="9"/>
      <c r="P334" s="133"/>
      <c r="Q334" s="163"/>
      <c r="R334" s="146"/>
      <c r="S334" s="9"/>
      <c r="T334" s="9"/>
      <c r="U334" s="133"/>
      <c r="V334" s="163"/>
      <c r="W334" s="146"/>
      <c r="X334" s="9"/>
      <c r="Y334" s="9"/>
      <c r="Z334" s="133"/>
      <c r="AA334" s="163"/>
      <c r="AB334" s="146"/>
      <c r="AC334" s="9"/>
      <c r="AD334" s="9"/>
      <c r="AE334" s="133"/>
      <c r="AF334" s="151"/>
      <c r="AG334" s="9"/>
      <c r="AH334" s="106"/>
      <c r="AI334" s="106"/>
      <c r="AJ334" s="106"/>
      <c r="AK334" s="106"/>
      <c r="AL334" s="106"/>
      <c r="AM334" s="106"/>
      <c r="AN334" s="106"/>
      <c r="AO334" s="106"/>
      <c r="AP334" s="106"/>
      <c r="AQ334" s="106"/>
      <c r="AR334" s="106"/>
      <c r="AS334" s="106"/>
      <c r="AT334" s="106"/>
      <c r="AU334" s="106"/>
      <c r="AV334" s="106"/>
      <c r="AW334" s="106"/>
      <c r="AX334" s="106"/>
      <c r="AY334" s="106"/>
      <c r="AZ334" s="106"/>
      <c r="BA334" s="106"/>
      <c r="BB334" s="106"/>
      <c r="BC334" s="106"/>
      <c r="BD334" s="106"/>
      <c r="BE334" s="106"/>
      <c r="BF334" s="106"/>
      <c r="BG334" s="106"/>
      <c r="BH334" s="106"/>
      <c r="BI334" s="106"/>
      <c r="BJ334" s="106"/>
      <c r="BK334" s="106"/>
      <c r="BL334" s="106"/>
      <c r="BM334" s="106"/>
      <c r="BN334" s="106"/>
      <c r="BO334" s="106"/>
      <c r="BP334" s="106"/>
      <c r="BQ334" s="106"/>
      <c r="BR334" s="106"/>
      <c r="BS334" s="106"/>
      <c r="BT334" s="106"/>
      <c r="BU334" s="106"/>
      <c r="BV334" s="106"/>
      <c r="BW334" s="106"/>
      <c r="BX334" s="106"/>
      <c r="BY334" s="106"/>
      <c r="BZ334" s="106"/>
      <c r="CA334" s="106"/>
      <c r="CB334" s="106"/>
      <c r="CC334" s="106"/>
      <c r="CD334" s="106"/>
      <c r="CE334" s="106"/>
      <c r="CF334" s="106"/>
      <c r="CG334" s="106"/>
    </row>
    <row r="335" spans="1:85">
      <c r="A335" s="9"/>
      <c r="B335" s="145"/>
      <c r="C335" s="146"/>
      <c r="D335" s="9"/>
      <c r="E335" s="9"/>
      <c r="F335" s="133"/>
      <c r="G335" s="163"/>
      <c r="H335" s="146"/>
      <c r="I335" s="9"/>
      <c r="J335" s="9"/>
      <c r="K335" s="133"/>
      <c r="L335" s="163"/>
      <c r="M335" s="146"/>
      <c r="N335" s="9"/>
      <c r="O335" s="9"/>
      <c r="P335" s="133"/>
      <c r="Q335" s="163"/>
      <c r="R335" s="146"/>
      <c r="S335" s="9"/>
      <c r="T335" s="9"/>
      <c r="U335" s="133"/>
      <c r="V335" s="163"/>
      <c r="W335" s="146"/>
      <c r="X335" s="9"/>
      <c r="Y335" s="9"/>
      <c r="Z335" s="133"/>
      <c r="AA335" s="163"/>
      <c r="AB335" s="146"/>
      <c r="AC335" s="9"/>
      <c r="AD335" s="9"/>
      <c r="AE335" s="133"/>
      <c r="AF335" s="151"/>
      <c r="AG335" s="9"/>
      <c r="AH335" s="106"/>
      <c r="AI335" s="106"/>
      <c r="AJ335" s="106"/>
      <c r="AK335" s="106"/>
      <c r="AL335" s="106"/>
      <c r="AM335" s="106"/>
      <c r="AN335" s="106"/>
      <c r="AO335" s="106"/>
      <c r="AP335" s="106"/>
      <c r="AQ335" s="106"/>
      <c r="AR335" s="106"/>
      <c r="AS335" s="106"/>
      <c r="AT335" s="106"/>
      <c r="AU335" s="106"/>
      <c r="AV335" s="106"/>
      <c r="AW335" s="106"/>
      <c r="AX335" s="106"/>
      <c r="AY335" s="106"/>
      <c r="AZ335" s="106"/>
      <c r="BA335" s="106"/>
      <c r="BB335" s="106"/>
      <c r="BC335" s="106"/>
      <c r="BD335" s="106"/>
      <c r="BE335" s="106"/>
      <c r="BF335" s="106"/>
      <c r="BG335" s="106"/>
      <c r="BH335" s="106"/>
      <c r="BI335" s="106"/>
      <c r="BJ335" s="106"/>
      <c r="BK335" s="106"/>
      <c r="BL335" s="106"/>
      <c r="BM335" s="106"/>
      <c r="BN335" s="106"/>
      <c r="BO335" s="106"/>
      <c r="BP335" s="106"/>
      <c r="BQ335" s="106"/>
      <c r="BR335" s="106"/>
      <c r="BS335" s="106"/>
      <c r="BT335" s="106"/>
      <c r="BU335" s="106"/>
      <c r="BV335" s="106"/>
      <c r="BW335" s="106"/>
      <c r="BX335" s="106"/>
      <c r="BY335" s="106"/>
      <c r="BZ335" s="106"/>
      <c r="CA335" s="106"/>
      <c r="CB335" s="106"/>
      <c r="CC335" s="106"/>
      <c r="CD335" s="106"/>
      <c r="CE335" s="106"/>
      <c r="CF335" s="106"/>
      <c r="CG335" s="106"/>
    </row>
    <row r="336" spans="1:85">
      <c r="A336" s="9"/>
      <c r="B336" s="145"/>
      <c r="C336" s="146"/>
      <c r="D336" s="9"/>
      <c r="E336" s="9"/>
      <c r="F336" s="133"/>
      <c r="G336" s="163"/>
      <c r="H336" s="146"/>
      <c r="I336" s="9"/>
      <c r="J336" s="9"/>
      <c r="K336" s="133"/>
      <c r="L336" s="163"/>
      <c r="M336" s="146"/>
      <c r="N336" s="9"/>
      <c r="O336" s="9"/>
      <c r="P336" s="133"/>
      <c r="Q336" s="163"/>
      <c r="R336" s="146"/>
      <c r="S336" s="9"/>
      <c r="T336" s="9"/>
      <c r="U336" s="133"/>
      <c r="V336" s="163"/>
      <c r="W336" s="146"/>
      <c r="X336" s="9"/>
      <c r="Y336" s="9"/>
      <c r="Z336" s="133"/>
      <c r="AA336" s="163"/>
      <c r="AB336" s="146"/>
      <c r="AC336" s="9"/>
      <c r="AD336" s="9"/>
      <c r="AE336" s="133"/>
      <c r="AF336" s="151"/>
      <c r="AG336" s="9"/>
      <c r="AH336" s="106"/>
      <c r="AI336" s="106"/>
      <c r="AJ336" s="106"/>
      <c r="AK336" s="106"/>
      <c r="AL336" s="106"/>
      <c r="AM336" s="106"/>
      <c r="AN336" s="106"/>
      <c r="AO336" s="106"/>
      <c r="AP336" s="106"/>
      <c r="AQ336" s="106"/>
      <c r="AR336" s="106"/>
      <c r="AS336" s="106"/>
      <c r="AT336" s="106"/>
      <c r="AU336" s="106"/>
      <c r="AV336" s="106"/>
      <c r="AW336" s="106"/>
      <c r="AX336" s="106"/>
      <c r="AY336" s="106"/>
      <c r="AZ336" s="106"/>
      <c r="BA336" s="106"/>
      <c r="BB336" s="106"/>
      <c r="BC336" s="106"/>
      <c r="BD336" s="106"/>
      <c r="BE336" s="106"/>
      <c r="BF336" s="106"/>
      <c r="BG336" s="106"/>
      <c r="BH336" s="106"/>
      <c r="BI336" s="106"/>
      <c r="BJ336" s="106"/>
      <c r="BK336" s="106"/>
      <c r="BL336" s="106"/>
      <c r="BM336" s="106"/>
      <c r="BN336" s="106"/>
      <c r="BO336" s="106"/>
      <c r="BP336" s="106"/>
      <c r="BQ336" s="106"/>
      <c r="BR336" s="106"/>
      <c r="BS336" s="106"/>
      <c r="BT336" s="106"/>
      <c r="BU336" s="106"/>
      <c r="BV336" s="106"/>
      <c r="BW336" s="106"/>
      <c r="BX336" s="106"/>
      <c r="BY336" s="106"/>
      <c r="BZ336" s="106"/>
      <c r="CA336" s="106"/>
      <c r="CB336" s="106"/>
      <c r="CC336" s="106"/>
      <c r="CD336" s="106"/>
      <c r="CE336" s="106"/>
      <c r="CF336" s="106"/>
      <c r="CG336" s="106"/>
    </row>
    <row r="337" spans="1:85">
      <c r="A337" s="9"/>
      <c r="B337" s="145"/>
      <c r="C337" s="146"/>
      <c r="D337" s="9"/>
      <c r="E337" s="9"/>
      <c r="F337" s="133"/>
      <c r="G337" s="163"/>
      <c r="H337" s="146"/>
      <c r="I337" s="9"/>
      <c r="J337" s="9"/>
      <c r="K337" s="133"/>
      <c r="L337" s="163"/>
      <c r="M337" s="146"/>
      <c r="N337" s="9"/>
      <c r="O337" s="9"/>
      <c r="P337" s="133"/>
      <c r="Q337" s="163"/>
      <c r="R337" s="146"/>
      <c r="S337" s="9"/>
      <c r="T337" s="9"/>
      <c r="U337" s="133"/>
      <c r="V337" s="163"/>
      <c r="W337" s="146"/>
      <c r="X337" s="9"/>
      <c r="Y337" s="9"/>
      <c r="Z337" s="133"/>
      <c r="AA337" s="163"/>
      <c r="AB337" s="146"/>
      <c r="AC337" s="9"/>
      <c r="AD337" s="9"/>
      <c r="AE337" s="133"/>
      <c r="AF337" s="151"/>
      <c r="AG337" s="9"/>
      <c r="AH337" s="106"/>
      <c r="AI337" s="106"/>
      <c r="AJ337" s="106"/>
      <c r="AK337" s="106"/>
      <c r="AL337" s="106"/>
      <c r="AM337" s="106"/>
      <c r="AN337" s="106"/>
      <c r="AO337" s="106"/>
      <c r="AP337" s="106"/>
      <c r="AQ337" s="106"/>
      <c r="AR337" s="106"/>
      <c r="AS337" s="106"/>
      <c r="AT337" s="106"/>
      <c r="AU337" s="106"/>
      <c r="AV337" s="106"/>
      <c r="AW337" s="106"/>
      <c r="AX337" s="106"/>
      <c r="AY337" s="106"/>
      <c r="AZ337" s="106"/>
      <c r="BA337" s="106"/>
      <c r="BB337" s="106"/>
      <c r="BC337" s="106"/>
      <c r="BD337" s="106"/>
      <c r="BE337" s="106"/>
      <c r="BF337" s="106"/>
      <c r="BG337" s="106"/>
      <c r="BH337" s="106"/>
      <c r="BI337" s="106"/>
      <c r="BJ337" s="106"/>
      <c r="BK337" s="106"/>
      <c r="BL337" s="106"/>
      <c r="BM337" s="106"/>
      <c r="BN337" s="106"/>
      <c r="BO337" s="106"/>
      <c r="BP337" s="106"/>
      <c r="BQ337" s="106"/>
      <c r="BR337" s="106"/>
      <c r="BS337" s="106"/>
      <c r="BT337" s="106"/>
      <c r="BU337" s="106"/>
      <c r="BV337" s="106"/>
      <c r="BW337" s="106"/>
      <c r="BX337" s="106"/>
      <c r="BY337" s="106"/>
      <c r="BZ337" s="106"/>
      <c r="CA337" s="106"/>
      <c r="CB337" s="106"/>
      <c r="CC337" s="106"/>
      <c r="CD337" s="106"/>
      <c r="CE337" s="106"/>
      <c r="CF337" s="106"/>
      <c r="CG337" s="106"/>
    </row>
    <row r="338" spans="1:85">
      <c r="A338" s="9"/>
      <c r="B338" s="145"/>
      <c r="C338" s="146"/>
      <c r="D338" s="9"/>
      <c r="E338" s="9"/>
      <c r="F338" s="133"/>
      <c r="G338" s="163"/>
      <c r="H338" s="146"/>
      <c r="I338" s="9"/>
      <c r="J338" s="9"/>
      <c r="K338" s="133"/>
      <c r="L338" s="163"/>
      <c r="M338" s="146"/>
      <c r="N338" s="9"/>
      <c r="O338" s="9"/>
      <c r="P338" s="133"/>
      <c r="Q338" s="163"/>
      <c r="R338" s="146"/>
      <c r="S338" s="9"/>
      <c r="T338" s="9"/>
      <c r="U338" s="133"/>
      <c r="V338" s="163"/>
      <c r="W338" s="146"/>
      <c r="X338" s="9"/>
      <c r="Y338" s="9"/>
      <c r="Z338" s="133"/>
      <c r="AA338" s="163"/>
      <c r="AB338" s="146"/>
      <c r="AC338" s="9"/>
      <c r="AD338" s="9"/>
      <c r="AE338" s="133"/>
      <c r="AF338" s="151"/>
      <c r="AG338" s="9"/>
      <c r="AH338" s="106"/>
      <c r="AI338" s="106"/>
      <c r="AJ338" s="106"/>
      <c r="AK338" s="106"/>
      <c r="AL338" s="106"/>
      <c r="AM338" s="106"/>
      <c r="AN338" s="106"/>
      <c r="AO338" s="106"/>
      <c r="AP338" s="106"/>
      <c r="AQ338" s="106"/>
      <c r="AR338" s="106"/>
      <c r="AS338" s="106"/>
      <c r="AT338" s="106"/>
      <c r="AU338" s="106"/>
      <c r="AV338" s="106"/>
      <c r="AW338" s="106"/>
      <c r="AX338" s="106"/>
      <c r="AY338" s="106"/>
      <c r="AZ338" s="106"/>
      <c r="BA338" s="106"/>
      <c r="BB338" s="106"/>
      <c r="BC338" s="106"/>
      <c r="BD338" s="106"/>
      <c r="BE338" s="106"/>
      <c r="BF338" s="106"/>
      <c r="BG338" s="106"/>
      <c r="BH338" s="106"/>
      <c r="BI338" s="106"/>
      <c r="BJ338" s="106"/>
      <c r="BK338" s="106"/>
      <c r="BL338" s="106"/>
      <c r="BM338" s="106"/>
      <c r="BN338" s="106"/>
      <c r="BO338" s="106"/>
      <c r="BP338" s="106"/>
      <c r="BQ338" s="106"/>
      <c r="BR338" s="106"/>
      <c r="BS338" s="106"/>
      <c r="BT338" s="106"/>
      <c r="BU338" s="106"/>
      <c r="BV338" s="106"/>
      <c r="BW338" s="106"/>
      <c r="BX338" s="106"/>
      <c r="BY338" s="106"/>
      <c r="BZ338" s="106"/>
      <c r="CA338" s="106"/>
      <c r="CB338" s="106"/>
      <c r="CC338" s="106"/>
      <c r="CD338" s="106"/>
      <c r="CE338" s="106"/>
      <c r="CF338" s="106"/>
      <c r="CG338" s="106"/>
    </row>
    <row r="339" spans="1:85">
      <c r="A339" s="9"/>
      <c r="B339" s="145"/>
      <c r="C339" s="146"/>
      <c r="D339" s="9"/>
      <c r="E339" s="9"/>
      <c r="F339" s="133"/>
      <c r="G339" s="163"/>
      <c r="H339" s="146"/>
      <c r="I339" s="9"/>
      <c r="J339" s="9"/>
      <c r="K339" s="133"/>
      <c r="L339" s="163"/>
      <c r="M339" s="146"/>
      <c r="N339" s="9"/>
      <c r="O339" s="9"/>
      <c r="P339" s="133"/>
      <c r="Q339" s="163"/>
      <c r="R339" s="146"/>
      <c r="S339" s="9"/>
      <c r="T339" s="9"/>
      <c r="U339" s="133"/>
      <c r="V339" s="163"/>
      <c r="W339" s="146"/>
      <c r="X339" s="9"/>
      <c r="Y339" s="9"/>
      <c r="Z339" s="133"/>
      <c r="AA339" s="163"/>
      <c r="AB339" s="146"/>
      <c r="AC339" s="9"/>
      <c r="AD339" s="9"/>
      <c r="AE339" s="133"/>
      <c r="AF339" s="151"/>
      <c r="AG339" s="9"/>
      <c r="AH339" s="106"/>
      <c r="AI339" s="106"/>
      <c r="AJ339" s="106"/>
      <c r="AK339" s="106"/>
      <c r="AL339" s="106"/>
      <c r="AM339" s="106"/>
      <c r="AN339" s="106"/>
      <c r="AO339" s="106"/>
      <c r="AP339" s="106"/>
      <c r="AQ339" s="106"/>
      <c r="AR339" s="106"/>
      <c r="AS339" s="106"/>
      <c r="AT339" s="106"/>
      <c r="AU339" s="106"/>
      <c r="AV339" s="106"/>
      <c r="AW339" s="106"/>
      <c r="AX339" s="106"/>
      <c r="AY339" s="106"/>
      <c r="AZ339" s="106"/>
      <c r="BA339" s="106"/>
      <c r="BB339" s="106"/>
      <c r="BC339" s="106"/>
      <c r="BD339" s="106"/>
      <c r="BE339" s="106"/>
      <c r="BF339" s="106"/>
      <c r="BG339" s="106"/>
      <c r="BH339" s="106"/>
      <c r="BI339" s="106"/>
      <c r="BJ339" s="106"/>
      <c r="BK339" s="106"/>
      <c r="BL339" s="106"/>
      <c r="BM339" s="106"/>
      <c r="BN339" s="106"/>
      <c r="BO339" s="106"/>
      <c r="BP339" s="106"/>
      <c r="BQ339" s="106"/>
      <c r="BR339" s="106"/>
      <c r="BS339" s="106"/>
      <c r="BT339" s="106"/>
      <c r="BU339" s="106"/>
      <c r="BV339" s="106"/>
      <c r="BW339" s="106"/>
      <c r="BX339" s="106"/>
      <c r="BY339" s="106"/>
      <c r="BZ339" s="106"/>
      <c r="CA339" s="106"/>
      <c r="CB339" s="106"/>
      <c r="CC339" s="106"/>
      <c r="CD339" s="106"/>
      <c r="CE339" s="106"/>
      <c r="CF339" s="106"/>
      <c r="CG339" s="106"/>
    </row>
    <row r="340" spans="1:85">
      <c r="A340" s="9"/>
      <c r="B340" s="145"/>
      <c r="C340" s="146"/>
      <c r="D340" s="9"/>
      <c r="E340" s="9"/>
      <c r="F340" s="133"/>
      <c r="G340" s="163"/>
      <c r="H340" s="146"/>
      <c r="I340" s="9"/>
      <c r="J340" s="9"/>
      <c r="K340" s="133"/>
      <c r="L340" s="163"/>
      <c r="M340" s="146"/>
      <c r="N340" s="9"/>
      <c r="O340" s="9"/>
      <c r="P340" s="133"/>
      <c r="Q340" s="163"/>
      <c r="R340" s="146"/>
      <c r="S340" s="9"/>
      <c r="T340" s="9"/>
      <c r="U340" s="133"/>
      <c r="V340" s="163"/>
      <c r="W340" s="146"/>
      <c r="X340" s="9"/>
      <c r="Y340" s="9"/>
      <c r="Z340" s="133"/>
      <c r="AA340" s="163"/>
      <c r="AB340" s="146"/>
      <c r="AC340" s="9"/>
      <c r="AD340" s="9"/>
      <c r="AE340" s="133"/>
      <c r="AF340" s="151"/>
      <c r="AG340" s="9"/>
      <c r="AH340" s="106"/>
      <c r="AI340" s="106"/>
      <c r="AJ340" s="106"/>
      <c r="AK340" s="106"/>
      <c r="AL340" s="106"/>
      <c r="AM340" s="106"/>
      <c r="AN340" s="106"/>
      <c r="AO340" s="106"/>
      <c r="AP340" s="106"/>
      <c r="AQ340" s="106"/>
      <c r="AR340" s="106"/>
      <c r="AS340" s="106"/>
      <c r="AT340" s="106"/>
      <c r="AU340" s="106"/>
      <c r="AV340" s="106"/>
      <c r="AW340" s="106"/>
      <c r="AX340" s="106"/>
      <c r="AY340" s="106"/>
      <c r="AZ340" s="106"/>
      <c r="BA340" s="106"/>
      <c r="BB340" s="106"/>
      <c r="BC340" s="106"/>
      <c r="BD340" s="106"/>
      <c r="BE340" s="106"/>
      <c r="BF340" s="106"/>
      <c r="BG340" s="106"/>
      <c r="BH340" s="106"/>
      <c r="BI340" s="106"/>
      <c r="BJ340" s="106"/>
      <c r="BK340" s="106"/>
      <c r="BL340" s="106"/>
      <c r="BM340" s="106"/>
      <c r="BN340" s="106"/>
      <c r="BO340" s="106"/>
      <c r="BP340" s="106"/>
      <c r="BQ340" s="106"/>
      <c r="BR340" s="106"/>
      <c r="BS340" s="106"/>
      <c r="BT340" s="106"/>
      <c r="BU340" s="106"/>
      <c r="BV340" s="106"/>
      <c r="BW340" s="106"/>
      <c r="BX340" s="106"/>
      <c r="BY340" s="106"/>
      <c r="BZ340" s="106"/>
      <c r="CA340" s="106"/>
      <c r="CB340" s="106"/>
      <c r="CC340" s="106"/>
      <c r="CD340" s="106"/>
      <c r="CE340" s="106"/>
      <c r="CF340" s="106"/>
      <c r="CG340" s="106"/>
    </row>
    <row r="341" spans="1:85">
      <c r="A341" s="9"/>
      <c r="B341" s="145"/>
      <c r="C341" s="146"/>
      <c r="D341" s="9"/>
      <c r="E341" s="9"/>
      <c r="F341" s="133"/>
      <c r="G341" s="163"/>
      <c r="H341" s="146"/>
      <c r="I341" s="9"/>
      <c r="J341" s="9"/>
      <c r="K341" s="133"/>
      <c r="L341" s="163"/>
      <c r="M341" s="146"/>
      <c r="N341" s="9"/>
      <c r="O341" s="9"/>
      <c r="P341" s="133"/>
      <c r="Q341" s="163"/>
      <c r="R341" s="146"/>
      <c r="S341" s="9"/>
      <c r="T341" s="9"/>
      <c r="U341" s="133"/>
      <c r="V341" s="163"/>
      <c r="W341" s="146"/>
      <c r="X341" s="9"/>
      <c r="Y341" s="9"/>
      <c r="Z341" s="133"/>
      <c r="AA341" s="163"/>
      <c r="AB341" s="146"/>
      <c r="AC341" s="9"/>
      <c r="AD341" s="9"/>
      <c r="AE341" s="133"/>
      <c r="AF341" s="151"/>
      <c r="AG341" s="9"/>
      <c r="AH341" s="106"/>
      <c r="AI341" s="106"/>
      <c r="AJ341" s="106"/>
      <c r="AK341" s="106"/>
      <c r="AL341" s="106"/>
      <c r="AM341" s="106"/>
      <c r="AN341" s="106"/>
      <c r="AO341" s="106"/>
      <c r="AP341" s="106"/>
      <c r="AQ341" s="106"/>
      <c r="AR341" s="106"/>
      <c r="AS341" s="106"/>
      <c r="AT341" s="106"/>
      <c r="AU341" s="106"/>
      <c r="AV341" s="106"/>
      <c r="AW341" s="106"/>
      <c r="AX341" s="106"/>
      <c r="AY341" s="106"/>
      <c r="AZ341" s="106"/>
      <c r="BA341" s="106"/>
      <c r="BB341" s="106"/>
      <c r="BC341" s="106"/>
      <c r="BD341" s="106"/>
      <c r="BE341" s="106"/>
      <c r="BF341" s="106"/>
      <c r="BG341" s="106"/>
      <c r="BH341" s="106"/>
      <c r="BI341" s="106"/>
      <c r="BJ341" s="106"/>
      <c r="BK341" s="106"/>
      <c r="BL341" s="106"/>
      <c r="BM341" s="106"/>
      <c r="BN341" s="106"/>
      <c r="BO341" s="106"/>
      <c r="BP341" s="106"/>
      <c r="BQ341" s="106"/>
      <c r="BR341" s="106"/>
      <c r="BS341" s="106"/>
      <c r="BT341" s="106"/>
      <c r="BU341" s="106"/>
      <c r="BV341" s="106"/>
      <c r="BW341" s="106"/>
      <c r="BX341" s="106"/>
      <c r="BY341" s="106"/>
      <c r="BZ341" s="106"/>
      <c r="CA341" s="106"/>
      <c r="CB341" s="106"/>
      <c r="CC341" s="106"/>
      <c r="CD341" s="106"/>
      <c r="CE341" s="106"/>
      <c r="CF341" s="106"/>
      <c r="CG341" s="106"/>
    </row>
    <row r="342" spans="1:85">
      <c r="A342" s="9"/>
      <c r="B342" s="145"/>
      <c r="C342" s="146"/>
      <c r="D342" s="9"/>
      <c r="E342" s="9"/>
      <c r="F342" s="133"/>
      <c r="G342" s="163"/>
      <c r="H342" s="146"/>
      <c r="I342" s="9"/>
      <c r="J342" s="9"/>
      <c r="K342" s="133"/>
      <c r="L342" s="163"/>
      <c r="M342" s="146"/>
      <c r="N342" s="9"/>
      <c r="O342" s="9"/>
      <c r="P342" s="133"/>
      <c r="Q342" s="163"/>
      <c r="R342" s="146"/>
      <c r="S342" s="9"/>
      <c r="T342" s="9"/>
      <c r="U342" s="133"/>
      <c r="V342" s="163"/>
      <c r="W342" s="146"/>
      <c r="X342" s="9"/>
      <c r="Y342" s="9"/>
      <c r="Z342" s="133"/>
      <c r="AA342" s="163"/>
      <c r="AB342" s="146"/>
      <c r="AC342" s="9"/>
      <c r="AD342" s="9"/>
      <c r="AE342" s="133"/>
      <c r="AF342" s="151"/>
      <c r="AG342" s="9"/>
      <c r="AH342" s="106"/>
      <c r="AI342" s="106"/>
      <c r="AJ342" s="106"/>
      <c r="AK342" s="106"/>
      <c r="AL342" s="106"/>
      <c r="AM342" s="106"/>
      <c r="AN342" s="106"/>
      <c r="AO342" s="106"/>
      <c r="AP342" s="106"/>
      <c r="AQ342" s="106"/>
      <c r="AR342" s="106"/>
      <c r="AS342" s="106"/>
      <c r="AT342" s="106"/>
      <c r="AU342" s="106"/>
      <c r="AV342" s="106"/>
      <c r="AW342" s="106"/>
      <c r="AX342" s="106"/>
      <c r="AY342" s="106"/>
      <c r="AZ342" s="106"/>
      <c r="BA342" s="106"/>
      <c r="BB342" s="106"/>
      <c r="BC342" s="106"/>
      <c r="BD342" s="106"/>
      <c r="BE342" s="106"/>
      <c r="BF342" s="106"/>
      <c r="BG342" s="106"/>
      <c r="BH342" s="106"/>
      <c r="BI342" s="106"/>
      <c r="BJ342" s="106"/>
      <c r="BK342" s="106"/>
      <c r="BL342" s="106"/>
      <c r="BM342" s="106"/>
      <c r="BN342" s="106"/>
      <c r="BO342" s="106"/>
      <c r="BP342" s="106"/>
      <c r="BQ342" s="106"/>
      <c r="BR342" s="106"/>
      <c r="BS342" s="106"/>
      <c r="BT342" s="106"/>
      <c r="BU342" s="106"/>
      <c r="BV342" s="106"/>
      <c r="BW342" s="106"/>
      <c r="BX342" s="106"/>
      <c r="BY342" s="106"/>
      <c r="BZ342" s="106"/>
      <c r="CA342" s="106"/>
      <c r="CB342" s="106"/>
      <c r="CC342" s="106"/>
      <c r="CD342" s="106"/>
      <c r="CE342" s="106"/>
      <c r="CF342" s="106"/>
      <c r="CG342" s="106"/>
    </row>
    <row r="343" spans="1:85">
      <c r="A343" s="9"/>
      <c r="B343" s="145"/>
      <c r="C343" s="146"/>
      <c r="D343" s="9"/>
      <c r="E343" s="9"/>
      <c r="F343" s="133"/>
      <c r="G343" s="163"/>
      <c r="H343" s="146"/>
      <c r="I343" s="9"/>
      <c r="J343" s="9"/>
      <c r="K343" s="133"/>
      <c r="L343" s="163"/>
      <c r="M343" s="146"/>
      <c r="N343" s="9"/>
      <c r="O343" s="9"/>
      <c r="P343" s="133"/>
      <c r="Q343" s="163"/>
      <c r="R343" s="146"/>
      <c r="S343" s="9"/>
      <c r="T343" s="9"/>
      <c r="U343" s="133"/>
      <c r="V343" s="163"/>
      <c r="W343" s="146"/>
      <c r="X343" s="9"/>
      <c r="Y343" s="9"/>
      <c r="Z343" s="133"/>
      <c r="AA343" s="163"/>
      <c r="AB343" s="146"/>
      <c r="AC343" s="9"/>
      <c r="AD343" s="9"/>
      <c r="AE343" s="133"/>
      <c r="AF343" s="151"/>
      <c r="AG343" s="9"/>
      <c r="AH343" s="106"/>
      <c r="AI343" s="106"/>
      <c r="AJ343" s="106"/>
      <c r="AK343" s="106"/>
      <c r="AL343" s="106"/>
      <c r="AM343" s="106"/>
      <c r="AN343" s="106"/>
      <c r="AO343" s="106"/>
      <c r="AP343" s="106"/>
      <c r="AQ343" s="106"/>
      <c r="AR343" s="106"/>
      <c r="AS343" s="106"/>
      <c r="AT343" s="106"/>
      <c r="AU343" s="106"/>
      <c r="AV343" s="106"/>
      <c r="AW343" s="106"/>
      <c r="AX343" s="106"/>
      <c r="AY343" s="106"/>
      <c r="AZ343" s="106"/>
      <c r="BA343" s="106"/>
      <c r="BB343" s="106"/>
      <c r="BC343" s="106"/>
      <c r="BD343" s="106"/>
      <c r="BE343" s="106"/>
      <c r="BF343" s="106"/>
      <c r="BG343" s="106"/>
      <c r="BH343" s="106"/>
      <c r="BI343" s="106"/>
      <c r="BJ343" s="106"/>
      <c r="BK343" s="106"/>
      <c r="BL343" s="106"/>
      <c r="BM343" s="106"/>
      <c r="BN343" s="106"/>
      <c r="BO343" s="106"/>
      <c r="BP343" s="106"/>
      <c r="BQ343" s="106"/>
      <c r="BR343" s="106"/>
      <c r="BS343" s="106"/>
      <c r="BT343" s="106"/>
      <c r="BU343" s="106"/>
      <c r="BV343" s="106"/>
      <c r="BW343" s="106"/>
      <c r="BX343" s="106"/>
      <c r="BY343" s="106"/>
      <c r="BZ343" s="106"/>
      <c r="CA343" s="106"/>
      <c r="CB343" s="106"/>
      <c r="CC343" s="106"/>
      <c r="CD343" s="106"/>
      <c r="CE343" s="106"/>
      <c r="CF343" s="106"/>
      <c r="CG343" s="106"/>
    </row>
    <row r="344" spans="1:85">
      <c r="A344" s="9"/>
      <c r="B344" s="145"/>
      <c r="C344" s="146"/>
      <c r="D344" s="9"/>
      <c r="E344" s="9"/>
      <c r="F344" s="133"/>
      <c r="G344" s="163"/>
      <c r="H344" s="146"/>
      <c r="I344" s="9"/>
      <c r="J344" s="9"/>
      <c r="K344" s="133"/>
      <c r="L344" s="163"/>
      <c r="M344" s="146"/>
      <c r="N344" s="9"/>
      <c r="O344" s="9"/>
      <c r="P344" s="133"/>
      <c r="Q344" s="163"/>
      <c r="R344" s="146"/>
      <c r="S344" s="9"/>
      <c r="T344" s="9"/>
      <c r="U344" s="133"/>
      <c r="V344" s="163"/>
      <c r="W344" s="146"/>
      <c r="X344" s="9"/>
      <c r="Y344" s="9"/>
      <c r="Z344" s="133"/>
      <c r="AA344" s="163"/>
      <c r="AB344" s="146"/>
      <c r="AC344" s="9"/>
      <c r="AD344" s="9"/>
      <c r="AE344" s="133"/>
      <c r="AF344" s="151"/>
      <c r="AG344" s="9"/>
      <c r="AH344" s="106"/>
      <c r="AI344" s="106"/>
      <c r="AJ344" s="106"/>
      <c r="AK344" s="106"/>
      <c r="AL344" s="106"/>
      <c r="AM344" s="106"/>
      <c r="AN344" s="106"/>
      <c r="AO344" s="106"/>
      <c r="AP344" s="106"/>
      <c r="AQ344" s="106"/>
      <c r="AR344" s="106"/>
      <c r="AS344" s="106"/>
      <c r="AT344" s="106"/>
      <c r="AU344" s="106"/>
      <c r="AV344" s="106"/>
      <c r="AW344" s="106"/>
      <c r="AX344" s="106"/>
      <c r="AY344" s="106"/>
      <c r="AZ344" s="106"/>
      <c r="BA344" s="106"/>
      <c r="BB344" s="106"/>
      <c r="BC344" s="106"/>
      <c r="BD344" s="106"/>
      <c r="BE344" s="106"/>
      <c r="BF344" s="106"/>
      <c r="BG344" s="106"/>
      <c r="BH344" s="106"/>
      <c r="BI344" s="106"/>
      <c r="BJ344" s="106"/>
      <c r="BK344" s="106"/>
      <c r="BL344" s="106"/>
      <c r="BM344" s="106"/>
      <c r="BN344" s="106"/>
      <c r="BO344" s="106"/>
      <c r="BP344" s="106"/>
      <c r="BQ344" s="106"/>
      <c r="BR344" s="106"/>
      <c r="BS344" s="106"/>
      <c r="BT344" s="106"/>
      <c r="BU344" s="106"/>
      <c r="BV344" s="106"/>
      <c r="BW344" s="106"/>
      <c r="BX344" s="106"/>
      <c r="BY344" s="106"/>
      <c r="BZ344" s="106"/>
      <c r="CA344" s="106"/>
      <c r="CB344" s="106"/>
      <c r="CC344" s="106"/>
      <c r="CD344" s="106"/>
      <c r="CE344" s="106"/>
      <c r="CF344" s="106"/>
      <c r="CG344" s="106"/>
    </row>
    <row r="345" spans="1:85">
      <c r="A345" s="9"/>
      <c r="B345" s="145"/>
      <c r="C345" s="146"/>
      <c r="D345" s="9"/>
      <c r="E345" s="9"/>
      <c r="F345" s="133"/>
      <c r="G345" s="163"/>
      <c r="H345" s="146"/>
      <c r="I345" s="9"/>
      <c r="J345" s="9"/>
      <c r="K345" s="133"/>
      <c r="L345" s="163"/>
      <c r="M345" s="146"/>
      <c r="N345" s="9"/>
      <c r="O345" s="9"/>
      <c r="P345" s="133"/>
      <c r="Q345" s="163"/>
      <c r="R345" s="146"/>
      <c r="S345" s="9"/>
      <c r="T345" s="9"/>
      <c r="U345" s="133"/>
      <c r="V345" s="163"/>
      <c r="W345" s="146"/>
      <c r="X345" s="9"/>
      <c r="Y345" s="9"/>
      <c r="Z345" s="133"/>
      <c r="AA345" s="163"/>
      <c r="AB345" s="146"/>
      <c r="AC345" s="9"/>
      <c r="AD345" s="9"/>
      <c r="AE345" s="133"/>
      <c r="AF345" s="151"/>
      <c r="AG345" s="9"/>
      <c r="AH345" s="106"/>
      <c r="AI345" s="106"/>
      <c r="AJ345" s="106"/>
      <c r="AK345" s="106"/>
      <c r="AL345" s="106"/>
      <c r="AM345" s="106"/>
      <c r="AN345" s="106"/>
      <c r="AO345" s="106"/>
      <c r="AP345" s="106"/>
      <c r="AQ345" s="106"/>
      <c r="AR345" s="106"/>
      <c r="AS345" s="106"/>
      <c r="AT345" s="106"/>
      <c r="AU345" s="106"/>
      <c r="AV345" s="106"/>
      <c r="AW345" s="106"/>
      <c r="AX345" s="106"/>
      <c r="AY345" s="106"/>
      <c r="AZ345" s="106"/>
      <c r="BA345" s="106"/>
      <c r="BB345" s="106"/>
      <c r="BC345" s="106"/>
      <c r="BD345" s="106"/>
      <c r="BE345" s="106"/>
      <c r="BF345" s="106"/>
      <c r="BG345" s="106"/>
      <c r="BH345" s="106"/>
      <c r="BI345" s="106"/>
      <c r="BJ345" s="106"/>
      <c r="BK345" s="106"/>
      <c r="BL345" s="106"/>
      <c r="BM345" s="106"/>
      <c r="BN345" s="106"/>
      <c r="BO345" s="106"/>
      <c r="BP345" s="106"/>
      <c r="BQ345" s="106"/>
      <c r="BR345" s="106"/>
      <c r="BS345" s="106"/>
      <c r="BT345" s="106"/>
      <c r="BU345" s="106"/>
      <c r="BV345" s="106"/>
      <c r="BW345" s="106"/>
      <c r="BX345" s="106"/>
      <c r="BY345" s="106"/>
      <c r="BZ345" s="106"/>
      <c r="CA345" s="106"/>
      <c r="CB345" s="106"/>
      <c r="CC345" s="106"/>
      <c r="CD345" s="106"/>
      <c r="CE345" s="106"/>
      <c r="CF345" s="106"/>
      <c r="CG345" s="106"/>
    </row>
    <row r="346" spans="1:85">
      <c r="A346" s="9"/>
      <c r="B346" s="145"/>
      <c r="C346" s="146"/>
      <c r="D346" s="9"/>
      <c r="E346" s="9"/>
      <c r="F346" s="133"/>
      <c r="G346" s="163"/>
      <c r="H346" s="146"/>
      <c r="I346" s="9"/>
      <c r="J346" s="9"/>
      <c r="K346" s="133"/>
      <c r="L346" s="163"/>
      <c r="M346" s="146"/>
      <c r="N346" s="9"/>
      <c r="O346" s="9"/>
      <c r="P346" s="133"/>
      <c r="Q346" s="163"/>
      <c r="R346" s="146"/>
      <c r="S346" s="9"/>
      <c r="T346" s="9"/>
      <c r="U346" s="133"/>
      <c r="V346" s="163"/>
      <c r="W346" s="146"/>
      <c r="X346" s="9"/>
      <c r="Y346" s="9"/>
      <c r="Z346" s="133"/>
      <c r="AA346" s="163"/>
      <c r="AB346" s="146"/>
      <c r="AC346" s="9"/>
      <c r="AD346" s="9"/>
      <c r="AE346" s="133"/>
      <c r="AF346" s="151"/>
      <c r="AG346" s="9"/>
      <c r="AH346" s="106"/>
      <c r="AI346" s="106"/>
      <c r="AJ346" s="106"/>
      <c r="AK346" s="106"/>
      <c r="AL346" s="106"/>
      <c r="AM346" s="106"/>
      <c r="AN346" s="106"/>
      <c r="AO346" s="106"/>
      <c r="AP346" s="106"/>
      <c r="AQ346" s="106"/>
      <c r="AR346" s="106"/>
      <c r="AS346" s="106"/>
      <c r="AT346" s="106"/>
      <c r="AU346" s="106"/>
      <c r="AV346" s="106"/>
      <c r="AW346" s="106"/>
      <c r="AX346" s="106"/>
      <c r="AY346" s="106"/>
      <c r="AZ346" s="106"/>
      <c r="BA346" s="106"/>
      <c r="BB346" s="106"/>
      <c r="BC346" s="106"/>
      <c r="BD346" s="106"/>
      <c r="BE346" s="106"/>
      <c r="BF346" s="106"/>
      <c r="BG346" s="106"/>
      <c r="BH346" s="106"/>
      <c r="BI346" s="106"/>
      <c r="BJ346" s="106"/>
      <c r="BK346" s="106"/>
      <c r="BL346" s="106"/>
      <c r="BM346" s="106"/>
      <c r="BN346" s="106"/>
      <c r="BO346" s="106"/>
      <c r="BP346" s="106"/>
      <c r="BQ346" s="106"/>
      <c r="BR346" s="106"/>
      <c r="BS346" s="106"/>
      <c r="BT346" s="106"/>
      <c r="BU346" s="106"/>
      <c r="BV346" s="106"/>
      <c r="BW346" s="106"/>
      <c r="BX346" s="106"/>
      <c r="BY346" s="106"/>
      <c r="BZ346" s="106"/>
      <c r="CA346" s="106"/>
      <c r="CB346" s="106"/>
      <c r="CC346" s="106"/>
      <c r="CD346" s="106"/>
      <c r="CE346" s="106"/>
      <c r="CF346" s="106"/>
      <c r="CG346" s="106"/>
    </row>
    <row r="347" spans="1:85">
      <c r="A347" s="9"/>
      <c r="B347" s="145"/>
      <c r="C347" s="146"/>
      <c r="D347" s="9"/>
      <c r="E347" s="9"/>
      <c r="F347" s="133"/>
      <c r="G347" s="163"/>
      <c r="H347" s="146"/>
      <c r="I347" s="9"/>
      <c r="J347" s="9"/>
      <c r="K347" s="133"/>
      <c r="L347" s="163"/>
      <c r="M347" s="146"/>
      <c r="N347" s="9"/>
      <c r="O347" s="9"/>
      <c r="P347" s="133"/>
      <c r="Q347" s="163"/>
      <c r="R347" s="146"/>
      <c r="S347" s="9"/>
      <c r="T347" s="9"/>
      <c r="U347" s="133"/>
      <c r="V347" s="163"/>
      <c r="W347" s="146"/>
      <c r="X347" s="9"/>
      <c r="Y347" s="9"/>
      <c r="Z347" s="133"/>
      <c r="AA347" s="163"/>
      <c r="AB347" s="146"/>
      <c r="AC347" s="9"/>
      <c r="AD347" s="9"/>
      <c r="AE347" s="133"/>
      <c r="AF347" s="151"/>
      <c r="AG347" s="9"/>
      <c r="AH347" s="106"/>
      <c r="AI347" s="106"/>
      <c r="AJ347" s="106"/>
      <c r="AK347" s="106"/>
      <c r="AL347" s="106"/>
      <c r="AM347" s="106"/>
      <c r="AN347" s="106"/>
      <c r="AO347" s="106"/>
      <c r="AP347" s="106"/>
      <c r="AQ347" s="106"/>
      <c r="AR347" s="106"/>
      <c r="AS347" s="106"/>
      <c r="AT347" s="106"/>
      <c r="AU347" s="106"/>
      <c r="AV347" s="106"/>
      <c r="AW347" s="106"/>
      <c r="AX347" s="106"/>
      <c r="AY347" s="106"/>
      <c r="AZ347" s="106"/>
      <c r="BA347" s="106"/>
      <c r="BB347" s="106"/>
      <c r="BC347" s="106"/>
      <c r="BD347" s="106"/>
      <c r="BE347" s="106"/>
      <c r="BF347" s="106"/>
      <c r="BG347" s="106"/>
      <c r="BH347" s="106"/>
      <c r="BI347" s="106"/>
      <c r="BJ347" s="106"/>
      <c r="BK347" s="106"/>
      <c r="BL347" s="106"/>
      <c r="BM347" s="106"/>
      <c r="BN347" s="106"/>
      <c r="BO347" s="106"/>
      <c r="BP347" s="106"/>
      <c r="BQ347" s="106"/>
      <c r="BR347" s="106"/>
      <c r="BS347" s="106"/>
      <c r="BT347" s="106"/>
      <c r="BU347" s="106"/>
      <c r="BV347" s="106"/>
      <c r="BW347" s="106"/>
      <c r="BX347" s="106"/>
      <c r="BY347" s="106"/>
      <c r="BZ347" s="106"/>
      <c r="CA347" s="106"/>
      <c r="CB347" s="106"/>
      <c r="CC347" s="106"/>
      <c r="CD347" s="106"/>
      <c r="CE347" s="106"/>
      <c r="CF347" s="106"/>
      <c r="CG347" s="106"/>
    </row>
    <row r="348" spans="1:85">
      <c r="A348" s="9"/>
      <c r="B348" s="145"/>
      <c r="C348" s="146"/>
      <c r="D348" s="9"/>
      <c r="E348" s="9"/>
      <c r="F348" s="133"/>
      <c r="G348" s="163"/>
      <c r="H348" s="146"/>
      <c r="I348" s="9"/>
      <c r="J348" s="9"/>
      <c r="K348" s="133"/>
      <c r="L348" s="163"/>
      <c r="M348" s="146"/>
      <c r="N348" s="9"/>
      <c r="O348" s="9"/>
      <c r="P348" s="133"/>
      <c r="Q348" s="163"/>
      <c r="R348" s="146"/>
      <c r="S348" s="9"/>
      <c r="T348" s="9"/>
      <c r="U348" s="133"/>
      <c r="V348" s="163"/>
      <c r="W348" s="146"/>
      <c r="X348" s="9"/>
      <c r="Y348" s="9"/>
      <c r="Z348" s="133"/>
      <c r="AA348" s="163"/>
      <c r="AB348" s="146"/>
      <c r="AC348" s="9"/>
      <c r="AD348" s="9"/>
      <c r="AE348" s="133"/>
      <c r="AF348" s="151"/>
      <c r="AG348" s="9"/>
      <c r="AH348" s="106"/>
      <c r="AI348" s="106"/>
      <c r="AJ348" s="106"/>
      <c r="AK348" s="106"/>
      <c r="AL348" s="106"/>
      <c r="AM348" s="106"/>
      <c r="AN348" s="106"/>
      <c r="AO348" s="106"/>
      <c r="AP348" s="106"/>
      <c r="AQ348" s="106"/>
      <c r="AR348" s="106"/>
      <c r="AS348" s="106"/>
      <c r="AT348" s="106"/>
      <c r="AU348" s="106"/>
      <c r="AV348" s="106"/>
      <c r="AW348" s="106"/>
      <c r="AX348" s="106"/>
      <c r="AY348" s="106"/>
      <c r="AZ348" s="106"/>
      <c r="BA348" s="106"/>
      <c r="BB348" s="106"/>
      <c r="BC348" s="106"/>
      <c r="BD348" s="106"/>
      <c r="BE348" s="106"/>
      <c r="BF348" s="106"/>
      <c r="BG348" s="106"/>
      <c r="BH348" s="106"/>
      <c r="BI348" s="106"/>
      <c r="BJ348" s="106"/>
      <c r="BK348" s="106"/>
      <c r="BL348" s="106"/>
      <c r="BM348" s="106"/>
      <c r="BN348" s="106"/>
      <c r="BO348" s="106"/>
      <c r="BP348" s="106"/>
      <c r="BQ348" s="106"/>
      <c r="BR348" s="106"/>
      <c r="BS348" s="106"/>
      <c r="BT348" s="106"/>
      <c r="BU348" s="106"/>
      <c r="BV348" s="106"/>
      <c r="BW348" s="106"/>
      <c r="BX348" s="106"/>
      <c r="BY348" s="106"/>
      <c r="BZ348" s="106"/>
      <c r="CA348" s="106"/>
      <c r="CB348" s="106"/>
      <c r="CC348" s="106"/>
      <c r="CD348" s="106"/>
      <c r="CE348" s="106"/>
      <c r="CF348" s="106"/>
      <c r="CG348" s="106"/>
    </row>
    <row r="349" spans="1:85">
      <c r="A349" s="9"/>
      <c r="B349" s="145"/>
      <c r="C349" s="146"/>
      <c r="D349" s="9"/>
      <c r="E349" s="9"/>
      <c r="F349" s="133"/>
      <c r="G349" s="163"/>
      <c r="H349" s="146"/>
      <c r="I349" s="9"/>
      <c r="J349" s="9"/>
      <c r="K349" s="133"/>
      <c r="L349" s="163"/>
      <c r="M349" s="146"/>
      <c r="N349" s="9"/>
      <c r="O349" s="9"/>
      <c r="P349" s="133"/>
      <c r="Q349" s="163"/>
      <c r="R349" s="146"/>
      <c r="S349" s="9"/>
      <c r="T349" s="9"/>
      <c r="U349" s="133"/>
      <c r="V349" s="163"/>
      <c r="W349" s="146"/>
      <c r="X349" s="9"/>
      <c r="Y349" s="9"/>
      <c r="Z349" s="133"/>
      <c r="AA349" s="163"/>
      <c r="AB349" s="146"/>
      <c r="AC349" s="9"/>
      <c r="AD349" s="9"/>
      <c r="AE349" s="133"/>
      <c r="AF349" s="151"/>
      <c r="AG349" s="9"/>
      <c r="AH349" s="106"/>
      <c r="AI349" s="106"/>
      <c r="AJ349" s="106"/>
      <c r="AK349" s="106"/>
      <c r="AL349" s="106"/>
      <c r="AM349" s="106"/>
      <c r="AN349" s="106"/>
      <c r="AO349" s="106"/>
      <c r="AP349" s="106"/>
      <c r="AQ349" s="106"/>
      <c r="AR349" s="106"/>
      <c r="AS349" s="106"/>
      <c r="AT349" s="106"/>
      <c r="AU349" s="106"/>
      <c r="AV349" s="106"/>
      <c r="AW349" s="106"/>
      <c r="AX349" s="106"/>
      <c r="AY349" s="106"/>
      <c r="AZ349" s="106"/>
      <c r="BA349" s="106"/>
      <c r="BB349" s="106"/>
      <c r="BC349" s="106"/>
      <c r="BD349" s="106"/>
      <c r="BE349" s="106"/>
      <c r="BF349" s="106"/>
      <c r="BG349" s="106"/>
      <c r="BH349" s="106"/>
      <c r="BI349" s="106"/>
      <c r="BJ349" s="106"/>
      <c r="BK349" s="106"/>
      <c r="BL349" s="106"/>
      <c r="BM349" s="106"/>
      <c r="BN349" s="106"/>
      <c r="BO349" s="106"/>
      <c r="BP349" s="106"/>
      <c r="BQ349" s="106"/>
      <c r="BR349" s="106"/>
      <c r="BS349" s="106"/>
      <c r="BT349" s="106"/>
      <c r="BU349" s="106"/>
      <c r="BV349" s="106"/>
      <c r="BW349" s="106"/>
      <c r="BX349" s="106"/>
      <c r="BY349" s="106"/>
      <c r="BZ349" s="106"/>
      <c r="CA349" s="106"/>
      <c r="CB349" s="106"/>
      <c r="CC349" s="106"/>
      <c r="CD349" s="106"/>
      <c r="CE349" s="106"/>
      <c r="CF349" s="106"/>
      <c r="CG349" s="106"/>
    </row>
    <row r="350" spans="1:85">
      <c r="A350" s="9"/>
      <c r="B350" s="145"/>
      <c r="C350" s="146"/>
      <c r="D350" s="9"/>
      <c r="E350" s="9"/>
      <c r="F350" s="133"/>
      <c r="G350" s="163"/>
      <c r="H350" s="146"/>
      <c r="I350" s="9"/>
      <c r="J350" s="9"/>
      <c r="K350" s="133"/>
      <c r="L350" s="163"/>
      <c r="M350" s="146"/>
      <c r="N350" s="9"/>
      <c r="O350" s="9"/>
      <c r="P350" s="133"/>
      <c r="Q350" s="163"/>
      <c r="R350" s="146"/>
      <c r="S350" s="9"/>
      <c r="T350" s="9"/>
      <c r="U350" s="133"/>
      <c r="V350" s="163"/>
      <c r="W350" s="146"/>
      <c r="X350" s="9"/>
      <c r="Y350" s="9"/>
      <c r="Z350" s="133"/>
      <c r="AA350" s="163"/>
      <c r="AB350" s="146"/>
      <c r="AC350" s="9"/>
      <c r="AD350" s="9"/>
      <c r="AE350" s="133"/>
      <c r="AF350" s="151"/>
      <c r="AG350" s="9"/>
      <c r="AH350" s="106"/>
      <c r="AI350" s="106"/>
      <c r="AJ350" s="106"/>
      <c r="AK350" s="106"/>
      <c r="AL350" s="106"/>
      <c r="AM350" s="106"/>
      <c r="AN350" s="106"/>
      <c r="AO350" s="106"/>
      <c r="AP350" s="106"/>
      <c r="AQ350" s="106"/>
      <c r="AR350" s="106"/>
      <c r="AS350" s="106"/>
      <c r="AT350" s="106"/>
      <c r="AU350" s="106"/>
      <c r="AV350" s="106"/>
      <c r="AW350" s="106"/>
      <c r="AX350" s="106"/>
      <c r="AY350" s="106"/>
      <c r="AZ350" s="106"/>
      <c r="BA350" s="106"/>
      <c r="BB350" s="106"/>
      <c r="BC350" s="106"/>
      <c r="BD350" s="106"/>
      <c r="BE350" s="106"/>
      <c r="BF350" s="106"/>
      <c r="BG350" s="106"/>
      <c r="BH350" s="106"/>
      <c r="BI350" s="106"/>
      <c r="BJ350" s="106"/>
      <c r="BK350" s="106"/>
      <c r="BL350" s="106"/>
      <c r="BM350" s="106"/>
      <c r="BN350" s="106"/>
      <c r="BO350" s="106"/>
      <c r="BP350" s="106"/>
      <c r="BQ350" s="106"/>
      <c r="BR350" s="106"/>
      <c r="BS350" s="106"/>
      <c r="BT350" s="106"/>
      <c r="BU350" s="106"/>
      <c r="BV350" s="106"/>
      <c r="BW350" s="106"/>
      <c r="BX350" s="106"/>
      <c r="BY350" s="106"/>
      <c r="BZ350" s="106"/>
      <c r="CA350" s="106"/>
      <c r="CB350" s="106"/>
      <c r="CC350" s="106"/>
      <c r="CD350" s="106"/>
      <c r="CE350" s="106"/>
      <c r="CF350" s="106"/>
      <c r="CG350" s="106"/>
    </row>
    <row r="351" spans="1:85">
      <c r="A351" s="9"/>
      <c r="B351" s="145"/>
      <c r="C351" s="146"/>
      <c r="D351" s="9"/>
      <c r="E351" s="9"/>
      <c r="F351" s="133"/>
      <c r="G351" s="163"/>
      <c r="H351" s="146"/>
      <c r="I351" s="9"/>
      <c r="J351" s="9"/>
      <c r="K351" s="133"/>
      <c r="L351" s="163"/>
      <c r="M351" s="146"/>
      <c r="N351" s="9"/>
      <c r="O351" s="9"/>
      <c r="P351" s="133"/>
      <c r="Q351" s="163"/>
      <c r="R351" s="146"/>
      <c r="S351" s="9"/>
      <c r="T351" s="9"/>
      <c r="U351" s="133"/>
      <c r="V351" s="163"/>
      <c r="W351" s="146"/>
      <c r="X351" s="9"/>
      <c r="Y351" s="9"/>
      <c r="Z351" s="133"/>
      <c r="AA351" s="163"/>
      <c r="AB351" s="146"/>
      <c r="AC351" s="9"/>
      <c r="AD351" s="9"/>
      <c r="AE351" s="133"/>
      <c r="AF351" s="151"/>
      <c r="AG351" s="9"/>
      <c r="AH351" s="106"/>
      <c r="AI351" s="106"/>
      <c r="AJ351" s="106"/>
      <c r="AK351" s="106"/>
      <c r="AL351" s="106"/>
      <c r="AM351" s="106"/>
      <c r="AN351" s="106"/>
      <c r="AO351" s="106"/>
      <c r="AP351" s="106"/>
      <c r="AQ351" s="106"/>
      <c r="AR351" s="106"/>
      <c r="AS351" s="106"/>
      <c r="AT351" s="106"/>
      <c r="AU351" s="106"/>
      <c r="AV351" s="106"/>
      <c r="AW351" s="106"/>
      <c r="AX351" s="106"/>
      <c r="AY351" s="106"/>
      <c r="AZ351" s="106"/>
      <c r="BA351" s="106"/>
      <c r="BB351" s="106"/>
      <c r="BC351" s="106"/>
      <c r="BD351" s="106"/>
      <c r="BE351" s="106"/>
      <c r="BF351" s="106"/>
      <c r="BG351" s="106"/>
      <c r="BH351" s="106"/>
      <c r="BI351" s="106"/>
      <c r="BJ351" s="106"/>
      <c r="BK351" s="106"/>
      <c r="BL351" s="106"/>
      <c r="BM351" s="106"/>
      <c r="BN351" s="106"/>
      <c r="BO351" s="106"/>
      <c r="BP351" s="106"/>
      <c r="BQ351" s="106"/>
      <c r="BR351" s="106"/>
      <c r="BS351" s="106"/>
      <c r="BT351" s="106"/>
      <c r="BU351" s="106"/>
      <c r="BV351" s="106"/>
      <c r="BW351" s="106"/>
      <c r="BX351" s="106"/>
      <c r="BY351" s="106"/>
      <c r="BZ351" s="106"/>
      <c r="CA351" s="106"/>
      <c r="CB351" s="106"/>
      <c r="CC351" s="106"/>
      <c r="CD351" s="106"/>
      <c r="CE351" s="106"/>
      <c r="CF351" s="106"/>
      <c r="CG351" s="106"/>
    </row>
    <row r="352" spans="1:85">
      <c r="A352" s="9"/>
      <c r="B352" s="145"/>
      <c r="C352" s="146"/>
      <c r="D352" s="9"/>
      <c r="E352" s="9"/>
      <c r="F352" s="133"/>
      <c r="G352" s="163"/>
      <c r="H352" s="146"/>
      <c r="I352" s="9"/>
      <c r="J352" s="9"/>
      <c r="K352" s="133"/>
      <c r="L352" s="163"/>
      <c r="M352" s="146"/>
      <c r="N352" s="9"/>
      <c r="O352" s="9"/>
      <c r="P352" s="133"/>
      <c r="Q352" s="163"/>
      <c r="R352" s="146"/>
      <c r="S352" s="9"/>
      <c r="T352" s="9"/>
      <c r="U352" s="133"/>
      <c r="V352" s="163"/>
      <c r="W352" s="146"/>
      <c r="X352" s="9"/>
      <c r="Y352" s="9"/>
      <c r="Z352" s="133"/>
      <c r="AA352" s="163"/>
      <c r="AB352" s="146"/>
      <c r="AC352" s="9"/>
      <c r="AD352" s="9"/>
      <c r="AE352" s="133"/>
      <c r="AF352" s="151"/>
      <c r="AG352" s="9"/>
      <c r="AH352" s="106"/>
      <c r="AI352" s="106"/>
      <c r="AJ352" s="106"/>
      <c r="AK352" s="106"/>
      <c r="AL352" s="106"/>
      <c r="AM352" s="106"/>
      <c r="AN352" s="106"/>
      <c r="AO352" s="106"/>
      <c r="AP352" s="106"/>
      <c r="AQ352" s="106"/>
      <c r="AR352" s="106"/>
      <c r="AS352" s="106"/>
      <c r="AT352" s="106"/>
      <c r="AU352" s="106"/>
      <c r="AV352" s="106"/>
      <c r="AW352" s="106"/>
      <c r="AX352" s="106"/>
      <c r="AY352" s="106"/>
      <c r="AZ352" s="106"/>
      <c r="BA352" s="106"/>
      <c r="BB352" s="106"/>
      <c r="BC352" s="106"/>
      <c r="BD352" s="106"/>
      <c r="BE352" s="106"/>
      <c r="BF352" s="106"/>
      <c r="BG352" s="106"/>
      <c r="BH352" s="106"/>
      <c r="BI352" s="106"/>
      <c r="BJ352" s="106"/>
      <c r="BK352" s="106"/>
      <c r="BL352" s="106"/>
      <c r="BM352" s="106"/>
      <c r="BN352" s="106"/>
      <c r="BO352" s="106"/>
      <c r="BP352" s="106"/>
      <c r="BQ352" s="106"/>
      <c r="BR352" s="106"/>
      <c r="BS352" s="106"/>
      <c r="BT352" s="106"/>
      <c r="BU352" s="106"/>
      <c r="BV352" s="106"/>
      <c r="BW352" s="106"/>
      <c r="BX352" s="106"/>
      <c r="BY352" s="106"/>
      <c r="BZ352" s="106"/>
      <c r="CA352" s="106"/>
      <c r="CB352" s="106"/>
      <c r="CC352" s="106"/>
      <c r="CD352" s="106"/>
      <c r="CE352" s="106"/>
      <c r="CF352" s="106"/>
      <c r="CG352" s="106"/>
    </row>
    <row r="353" spans="1:85">
      <c r="A353" s="9"/>
      <c r="B353" s="145"/>
      <c r="C353" s="146"/>
      <c r="D353" s="9"/>
      <c r="E353" s="9"/>
      <c r="F353" s="133"/>
      <c r="G353" s="163"/>
      <c r="H353" s="146"/>
      <c r="I353" s="9"/>
      <c r="J353" s="9"/>
      <c r="K353" s="133"/>
      <c r="L353" s="163"/>
      <c r="M353" s="146"/>
      <c r="N353" s="9"/>
      <c r="O353" s="9"/>
      <c r="P353" s="133"/>
      <c r="Q353" s="163"/>
      <c r="R353" s="146"/>
      <c r="S353" s="9"/>
      <c r="T353" s="9"/>
      <c r="U353" s="133"/>
      <c r="V353" s="163"/>
      <c r="W353" s="146"/>
      <c r="X353" s="9"/>
      <c r="Y353" s="9"/>
      <c r="Z353" s="133"/>
      <c r="AA353" s="163"/>
      <c r="AB353" s="146"/>
      <c r="AC353" s="9"/>
      <c r="AD353" s="9"/>
      <c r="AE353" s="133"/>
      <c r="AF353" s="151"/>
      <c r="AG353" s="9"/>
      <c r="AH353" s="106"/>
      <c r="AI353" s="106"/>
      <c r="AJ353" s="106"/>
      <c r="AK353" s="106"/>
      <c r="AL353" s="106"/>
      <c r="AM353" s="106"/>
      <c r="AN353" s="106"/>
      <c r="AO353" s="106"/>
      <c r="AP353" s="106"/>
      <c r="AQ353" s="106"/>
      <c r="AR353" s="106"/>
      <c r="AS353" s="106"/>
      <c r="AT353" s="106"/>
      <c r="AU353" s="106"/>
      <c r="AV353" s="106"/>
      <c r="AW353" s="106"/>
      <c r="AX353" s="106"/>
      <c r="AY353" s="106"/>
      <c r="AZ353" s="106"/>
      <c r="BA353" s="106"/>
      <c r="BB353" s="106"/>
      <c r="BC353" s="106"/>
      <c r="BD353" s="106"/>
      <c r="BE353" s="106"/>
      <c r="BF353" s="106"/>
      <c r="BG353" s="106"/>
      <c r="BH353" s="106"/>
      <c r="BI353" s="106"/>
      <c r="BJ353" s="106"/>
      <c r="BK353" s="106"/>
      <c r="BL353" s="106"/>
      <c r="BM353" s="106"/>
      <c r="BN353" s="106"/>
      <c r="BO353" s="106"/>
      <c r="BP353" s="106"/>
      <c r="BQ353" s="106"/>
      <c r="BR353" s="106"/>
      <c r="BS353" s="106"/>
      <c r="BT353" s="106"/>
      <c r="BU353" s="106"/>
      <c r="BV353" s="106"/>
      <c r="BW353" s="106"/>
      <c r="BX353" s="106"/>
      <c r="BY353" s="106"/>
      <c r="BZ353" s="106"/>
      <c r="CA353" s="106"/>
      <c r="CB353" s="106"/>
      <c r="CC353" s="106"/>
      <c r="CD353" s="106"/>
      <c r="CE353" s="106"/>
      <c r="CF353" s="106"/>
      <c r="CG353" s="106"/>
    </row>
    <row r="354" spans="1:85">
      <c r="A354" s="9"/>
      <c r="B354" s="145"/>
      <c r="C354" s="146"/>
      <c r="D354" s="9"/>
      <c r="E354" s="9"/>
      <c r="F354" s="133"/>
      <c r="G354" s="163"/>
      <c r="H354" s="146"/>
      <c r="I354" s="9"/>
      <c r="J354" s="9"/>
      <c r="K354" s="133"/>
      <c r="L354" s="163"/>
      <c r="M354" s="146"/>
      <c r="N354" s="9"/>
      <c r="O354" s="9"/>
      <c r="P354" s="133"/>
      <c r="Q354" s="163"/>
      <c r="R354" s="146"/>
      <c r="S354" s="9"/>
      <c r="T354" s="9"/>
      <c r="U354" s="133"/>
      <c r="V354" s="163"/>
      <c r="W354" s="146"/>
      <c r="X354" s="9"/>
      <c r="Y354" s="9"/>
      <c r="Z354" s="133"/>
      <c r="AA354" s="163"/>
      <c r="AB354" s="146"/>
      <c r="AC354" s="9"/>
      <c r="AD354" s="9"/>
      <c r="AE354" s="133"/>
      <c r="AF354" s="151"/>
      <c r="AG354" s="9"/>
      <c r="AH354" s="106"/>
      <c r="AI354" s="106"/>
      <c r="AJ354" s="106"/>
      <c r="AK354" s="106"/>
      <c r="AL354" s="106"/>
      <c r="AM354" s="106"/>
      <c r="AN354" s="106"/>
      <c r="AO354" s="106"/>
      <c r="AP354" s="106"/>
      <c r="AQ354" s="106"/>
      <c r="AR354" s="106"/>
      <c r="AS354" s="106"/>
      <c r="AT354" s="106"/>
      <c r="AU354" s="106"/>
      <c r="AV354" s="106"/>
      <c r="AW354" s="106"/>
      <c r="AX354" s="106"/>
      <c r="AY354" s="106"/>
      <c r="AZ354" s="106"/>
      <c r="BA354" s="106"/>
      <c r="BB354" s="106"/>
      <c r="BC354" s="106"/>
      <c r="BD354" s="106"/>
      <c r="BE354" s="106"/>
      <c r="BF354" s="106"/>
      <c r="BG354" s="106"/>
      <c r="BH354" s="106"/>
      <c r="BI354" s="106"/>
      <c r="BJ354" s="106"/>
      <c r="BK354" s="106"/>
      <c r="BL354" s="106"/>
      <c r="BM354" s="106"/>
      <c r="BN354" s="106"/>
      <c r="BO354" s="106"/>
      <c r="BP354" s="106"/>
      <c r="BQ354" s="106"/>
      <c r="BR354" s="106"/>
      <c r="BS354" s="106"/>
      <c r="BT354" s="106"/>
      <c r="BU354" s="106"/>
      <c r="BV354" s="106"/>
      <c r="BW354" s="106"/>
      <c r="BX354" s="106"/>
      <c r="BY354" s="106"/>
      <c r="BZ354" s="106"/>
      <c r="CA354" s="106"/>
      <c r="CB354" s="106"/>
      <c r="CC354" s="106"/>
      <c r="CD354" s="106"/>
      <c r="CE354" s="106"/>
      <c r="CF354" s="106"/>
      <c r="CG354" s="106"/>
    </row>
    <row r="355" spans="1:85">
      <c r="A355" s="9"/>
      <c r="B355" s="145"/>
      <c r="C355" s="146"/>
      <c r="D355" s="9"/>
      <c r="E355" s="9"/>
      <c r="F355" s="133"/>
      <c r="G355" s="163"/>
      <c r="H355" s="146"/>
      <c r="I355" s="9"/>
      <c r="J355" s="9"/>
      <c r="K355" s="133"/>
      <c r="L355" s="163"/>
      <c r="M355" s="146"/>
      <c r="N355" s="9"/>
      <c r="O355" s="9"/>
      <c r="P355" s="133"/>
      <c r="Q355" s="163"/>
      <c r="R355" s="146"/>
      <c r="S355" s="9"/>
      <c r="T355" s="9"/>
      <c r="U355" s="133"/>
      <c r="V355" s="163"/>
      <c r="W355" s="146"/>
      <c r="X355" s="9"/>
      <c r="Y355" s="9"/>
      <c r="Z355" s="133"/>
      <c r="AA355" s="163"/>
      <c r="AB355" s="146"/>
      <c r="AC355" s="9"/>
      <c r="AD355" s="9"/>
      <c r="AE355" s="133"/>
      <c r="AF355" s="151"/>
      <c r="AG355" s="9"/>
      <c r="AH355" s="106"/>
      <c r="AI355" s="106"/>
      <c r="AJ355" s="106"/>
      <c r="AK355" s="106"/>
      <c r="AL355" s="106"/>
      <c r="AM355" s="106"/>
      <c r="AN355" s="106"/>
      <c r="AO355" s="106"/>
      <c r="AP355" s="106"/>
      <c r="AQ355" s="106"/>
      <c r="AR355" s="106"/>
      <c r="AS355" s="106"/>
      <c r="AT355" s="106"/>
      <c r="AU355" s="106"/>
      <c r="AV355" s="106"/>
      <c r="AW355" s="106"/>
      <c r="AX355" s="106"/>
      <c r="AY355" s="106"/>
      <c r="AZ355" s="106"/>
      <c r="BA355" s="106"/>
      <c r="BB355" s="106"/>
      <c r="BC355" s="106"/>
      <c r="BD355" s="106"/>
      <c r="BE355" s="106"/>
      <c r="BF355" s="106"/>
      <c r="BG355" s="106"/>
      <c r="BH355" s="106"/>
      <c r="BI355" s="106"/>
      <c r="BJ355" s="106"/>
      <c r="BK355" s="106"/>
      <c r="BL355" s="106"/>
      <c r="BM355" s="106"/>
      <c r="BN355" s="106"/>
      <c r="BO355" s="106"/>
      <c r="BP355" s="106"/>
      <c r="BQ355" s="106"/>
      <c r="BR355" s="106"/>
      <c r="BS355" s="106"/>
      <c r="BT355" s="106"/>
      <c r="BU355" s="106"/>
      <c r="BV355" s="106"/>
      <c r="BW355" s="106"/>
      <c r="BX355" s="106"/>
      <c r="BY355" s="106"/>
      <c r="BZ355" s="106"/>
      <c r="CA355" s="106"/>
      <c r="CB355" s="106"/>
      <c r="CC355" s="106"/>
      <c r="CD355" s="106"/>
      <c r="CE355" s="106"/>
      <c r="CF355" s="106"/>
      <c r="CG355" s="106"/>
    </row>
    <row r="356" spans="1:85">
      <c r="A356" s="9"/>
      <c r="B356" s="145"/>
      <c r="C356" s="146"/>
      <c r="D356" s="9"/>
      <c r="E356" s="9"/>
      <c r="F356" s="133"/>
      <c r="G356" s="163"/>
      <c r="H356" s="146"/>
      <c r="I356" s="9"/>
      <c r="J356" s="9"/>
      <c r="K356" s="133"/>
      <c r="L356" s="163"/>
      <c r="M356" s="146"/>
      <c r="N356" s="9"/>
      <c r="O356" s="9"/>
      <c r="P356" s="133"/>
      <c r="Q356" s="163"/>
      <c r="R356" s="146"/>
      <c r="S356" s="9"/>
      <c r="T356" s="9"/>
      <c r="U356" s="133"/>
      <c r="V356" s="163"/>
      <c r="W356" s="146"/>
      <c r="X356" s="9"/>
      <c r="Y356" s="9"/>
      <c r="Z356" s="133"/>
      <c r="AA356" s="163"/>
      <c r="AB356" s="146"/>
      <c r="AC356" s="9"/>
      <c r="AD356" s="9"/>
      <c r="AE356" s="133"/>
      <c r="AF356" s="151"/>
      <c r="AG356" s="9"/>
      <c r="AH356" s="106"/>
      <c r="AI356" s="106"/>
      <c r="AJ356" s="106"/>
      <c r="AK356" s="106"/>
      <c r="AL356" s="106"/>
      <c r="AM356" s="106"/>
      <c r="AN356" s="106"/>
      <c r="AO356" s="106"/>
      <c r="AP356" s="106"/>
      <c r="AQ356" s="106"/>
      <c r="AR356" s="106"/>
      <c r="AS356" s="106"/>
      <c r="AT356" s="106"/>
      <c r="AU356" s="106"/>
      <c r="AV356" s="106"/>
      <c r="AW356" s="106"/>
      <c r="AX356" s="106"/>
      <c r="AY356" s="106"/>
      <c r="AZ356" s="106"/>
      <c r="BA356" s="106"/>
      <c r="BB356" s="106"/>
      <c r="BC356" s="106"/>
      <c r="BD356" s="106"/>
      <c r="BE356" s="106"/>
      <c r="BF356" s="106"/>
      <c r="BG356" s="106"/>
      <c r="BH356" s="106"/>
      <c r="BI356" s="106"/>
      <c r="BJ356" s="106"/>
      <c r="BK356" s="106"/>
      <c r="BL356" s="106"/>
      <c r="BM356" s="106"/>
      <c r="BN356" s="106"/>
      <c r="BO356" s="106"/>
      <c r="BP356" s="106"/>
      <c r="BQ356" s="106"/>
      <c r="BR356" s="106"/>
      <c r="BS356" s="106"/>
      <c r="BT356" s="106"/>
      <c r="BU356" s="106"/>
      <c r="BV356" s="106"/>
      <c r="BW356" s="106"/>
      <c r="BX356" s="106"/>
      <c r="BY356" s="106"/>
      <c r="BZ356" s="106"/>
      <c r="CA356" s="106"/>
      <c r="CB356" s="106"/>
      <c r="CC356" s="106"/>
      <c r="CD356" s="106"/>
      <c r="CE356" s="106"/>
      <c r="CF356" s="106"/>
      <c r="CG356" s="106"/>
    </row>
    <row r="357" spans="1:85">
      <c r="A357" s="9"/>
      <c r="B357" s="145"/>
      <c r="C357" s="146"/>
      <c r="D357" s="9"/>
      <c r="E357" s="9"/>
      <c r="F357" s="133"/>
      <c r="G357" s="163"/>
      <c r="H357" s="146"/>
      <c r="I357" s="9"/>
      <c r="J357" s="9"/>
      <c r="K357" s="133"/>
      <c r="L357" s="163"/>
      <c r="M357" s="146"/>
      <c r="N357" s="9"/>
      <c r="O357" s="9"/>
      <c r="P357" s="133"/>
      <c r="Q357" s="163"/>
      <c r="R357" s="146"/>
      <c r="S357" s="9"/>
      <c r="T357" s="9"/>
      <c r="U357" s="133"/>
      <c r="V357" s="163"/>
      <c r="W357" s="146"/>
      <c r="X357" s="9"/>
      <c r="Y357" s="9"/>
      <c r="Z357" s="133"/>
      <c r="AA357" s="163"/>
      <c r="AB357" s="146"/>
      <c r="AC357" s="9"/>
      <c r="AD357" s="9"/>
      <c r="AE357" s="133"/>
      <c r="AF357" s="151"/>
      <c r="AG357" s="9"/>
      <c r="AH357" s="106"/>
      <c r="AI357" s="106"/>
      <c r="AJ357" s="106"/>
      <c r="AK357" s="106"/>
      <c r="AL357" s="106"/>
      <c r="AM357" s="106"/>
      <c r="AN357" s="106"/>
      <c r="AO357" s="106"/>
      <c r="AP357" s="106"/>
      <c r="AQ357" s="106"/>
      <c r="AR357" s="106"/>
      <c r="AS357" s="106"/>
      <c r="AT357" s="106"/>
      <c r="AU357" s="106"/>
      <c r="AV357" s="106"/>
      <c r="AW357" s="106"/>
      <c r="AX357" s="106"/>
      <c r="AY357" s="106"/>
      <c r="AZ357" s="106"/>
      <c r="BA357" s="106"/>
      <c r="BB357" s="106"/>
      <c r="BC357" s="106"/>
      <c r="BD357" s="106"/>
      <c r="BE357" s="106"/>
      <c r="BF357" s="106"/>
      <c r="BG357" s="106"/>
      <c r="BH357" s="106"/>
      <c r="BI357" s="106"/>
      <c r="BJ357" s="106"/>
      <c r="BK357" s="106"/>
      <c r="BL357" s="106"/>
      <c r="BM357" s="106"/>
      <c r="BN357" s="106"/>
      <c r="BO357" s="106"/>
      <c r="BP357" s="106"/>
      <c r="BQ357" s="106"/>
      <c r="BR357" s="106"/>
      <c r="BS357" s="106"/>
      <c r="BT357" s="106"/>
      <c r="BU357" s="106"/>
      <c r="BV357" s="106"/>
      <c r="BW357" s="106"/>
      <c r="BX357" s="106"/>
      <c r="BY357" s="106"/>
      <c r="BZ357" s="106"/>
      <c r="CA357" s="106"/>
      <c r="CB357" s="106"/>
      <c r="CC357" s="106"/>
      <c r="CD357" s="106"/>
      <c r="CE357" s="106"/>
      <c r="CF357" s="106"/>
      <c r="CG357" s="106"/>
    </row>
    <row r="358" spans="1:85">
      <c r="A358" s="9"/>
      <c r="B358" s="145"/>
      <c r="C358" s="146"/>
      <c r="D358" s="9"/>
      <c r="E358" s="9"/>
      <c r="F358" s="133"/>
      <c r="G358" s="163"/>
      <c r="H358" s="146"/>
      <c r="I358" s="9"/>
      <c r="J358" s="9"/>
      <c r="K358" s="133"/>
      <c r="L358" s="163"/>
      <c r="M358" s="146"/>
      <c r="N358" s="9"/>
      <c r="O358" s="9"/>
      <c r="P358" s="133"/>
      <c r="Q358" s="163"/>
      <c r="R358" s="146"/>
      <c r="S358" s="9"/>
      <c r="T358" s="9"/>
      <c r="U358" s="133"/>
      <c r="V358" s="163"/>
      <c r="W358" s="146"/>
      <c r="X358" s="9"/>
      <c r="Y358" s="9"/>
      <c r="Z358" s="133"/>
      <c r="AA358" s="163"/>
      <c r="AB358" s="146"/>
      <c r="AC358" s="9"/>
      <c r="AD358" s="9"/>
      <c r="AE358" s="133"/>
      <c r="AF358" s="151"/>
      <c r="AG358" s="9"/>
      <c r="AH358" s="106"/>
      <c r="AI358" s="106"/>
      <c r="AJ358" s="106"/>
      <c r="AK358" s="106"/>
      <c r="AL358" s="106"/>
      <c r="AM358" s="106"/>
      <c r="AN358" s="106"/>
      <c r="AO358" s="106"/>
      <c r="AP358" s="106"/>
      <c r="AQ358" s="106"/>
      <c r="AR358" s="106"/>
      <c r="AS358" s="106"/>
      <c r="AT358" s="106"/>
      <c r="AU358" s="106"/>
      <c r="AV358" s="106"/>
      <c r="AW358" s="106"/>
      <c r="AX358" s="106"/>
      <c r="AY358" s="106"/>
      <c r="AZ358" s="106"/>
      <c r="BA358" s="106"/>
      <c r="BB358" s="106"/>
      <c r="BC358" s="106"/>
      <c r="BD358" s="106"/>
      <c r="BE358" s="106"/>
      <c r="BF358" s="106"/>
      <c r="BG358" s="106"/>
      <c r="BH358" s="106"/>
      <c r="BI358" s="106"/>
      <c r="BJ358" s="106"/>
      <c r="BK358" s="106"/>
      <c r="BL358" s="106"/>
      <c r="BM358" s="106"/>
      <c r="BN358" s="106"/>
      <c r="BO358" s="106"/>
      <c r="BP358" s="106"/>
      <c r="BQ358" s="106"/>
      <c r="BR358" s="106"/>
      <c r="BS358" s="106"/>
      <c r="BT358" s="106"/>
      <c r="BU358" s="106"/>
      <c r="BV358" s="106"/>
      <c r="BW358" s="106"/>
      <c r="BX358" s="106"/>
      <c r="BY358" s="106"/>
      <c r="BZ358" s="106"/>
      <c r="CA358" s="106"/>
      <c r="CB358" s="106"/>
      <c r="CC358" s="106"/>
      <c r="CD358" s="106"/>
      <c r="CE358" s="106"/>
      <c r="CF358" s="106"/>
      <c r="CG358" s="106"/>
    </row>
    <row r="359" spans="1:85">
      <c r="A359" s="9"/>
      <c r="B359" s="145"/>
      <c r="C359" s="146"/>
      <c r="D359" s="9"/>
      <c r="E359" s="9"/>
      <c r="F359" s="133"/>
      <c r="G359" s="163"/>
      <c r="H359" s="146"/>
      <c r="I359" s="9"/>
      <c r="J359" s="9"/>
      <c r="K359" s="133"/>
      <c r="L359" s="163"/>
      <c r="M359" s="146"/>
      <c r="N359" s="9"/>
      <c r="O359" s="9"/>
      <c r="P359" s="133"/>
      <c r="Q359" s="163"/>
      <c r="R359" s="146"/>
      <c r="S359" s="9"/>
      <c r="T359" s="9"/>
      <c r="U359" s="133"/>
      <c r="V359" s="163"/>
      <c r="W359" s="146"/>
      <c r="X359" s="9"/>
      <c r="Y359" s="9"/>
      <c r="Z359" s="133"/>
      <c r="AA359" s="163"/>
      <c r="AB359" s="146"/>
      <c r="AC359" s="9"/>
      <c r="AD359" s="9"/>
      <c r="AE359" s="133"/>
      <c r="AF359" s="151"/>
      <c r="AG359" s="9"/>
      <c r="AH359" s="106"/>
      <c r="AI359" s="106"/>
      <c r="AJ359" s="106"/>
      <c r="AK359" s="106"/>
      <c r="AL359" s="106"/>
      <c r="AM359" s="106"/>
      <c r="AN359" s="106"/>
      <c r="AO359" s="106"/>
      <c r="AP359" s="106"/>
      <c r="AQ359" s="106"/>
      <c r="AR359" s="106"/>
      <c r="AS359" s="106"/>
      <c r="AT359" s="106"/>
      <c r="AU359" s="106"/>
      <c r="AV359" s="106"/>
      <c r="AW359" s="106"/>
      <c r="AX359" s="106"/>
      <c r="AY359" s="106"/>
      <c r="AZ359" s="106"/>
      <c r="BA359" s="106"/>
      <c r="BB359" s="106"/>
      <c r="BC359" s="106"/>
      <c r="BD359" s="106"/>
      <c r="BE359" s="106"/>
      <c r="BF359" s="106"/>
      <c r="BG359" s="106"/>
      <c r="BH359" s="106"/>
      <c r="BI359" s="106"/>
      <c r="BJ359" s="106"/>
      <c r="BK359" s="106"/>
      <c r="BL359" s="106"/>
      <c r="BM359" s="106"/>
      <c r="BN359" s="106"/>
      <c r="BO359" s="106"/>
      <c r="BP359" s="106"/>
      <c r="BQ359" s="106"/>
      <c r="BR359" s="106"/>
      <c r="BS359" s="106"/>
      <c r="BT359" s="106"/>
      <c r="BU359" s="106"/>
      <c r="BV359" s="106"/>
      <c r="BW359" s="106"/>
      <c r="BX359" s="106"/>
      <c r="BY359" s="106"/>
      <c r="BZ359" s="106"/>
      <c r="CA359" s="106"/>
      <c r="CB359" s="106"/>
      <c r="CC359" s="106"/>
      <c r="CD359" s="106"/>
      <c r="CE359" s="106"/>
      <c r="CF359" s="106"/>
      <c r="CG359" s="106"/>
    </row>
    <row r="360" spans="1:85">
      <c r="A360" s="9"/>
      <c r="B360" s="145"/>
      <c r="C360" s="146"/>
      <c r="D360" s="9"/>
      <c r="E360" s="9"/>
      <c r="F360" s="133"/>
      <c r="G360" s="163"/>
      <c r="H360" s="146"/>
      <c r="I360" s="9"/>
      <c r="J360" s="9"/>
      <c r="K360" s="133"/>
      <c r="L360" s="163"/>
      <c r="M360" s="146"/>
      <c r="N360" s="9"/>
      <c r="O360" s="9"/>
      <c r="P360" s="133"/>
      <c r="Q360" s="163"/>
      <c r="R360" s="146"/>
      <c r="S360" s="9"/>
      <c r="T360" s="9"/>
      <c r="U360" s="133"/>
      <c r="V360" s="163"/>
      <c r="W360" s="146"/>
      <c r="X360" s="9"/>
      <c r="Y360" s="9"/>
      <c r="Z360" s="133"/>
      <c r="AA360" s="163"/>
      <c r="AB360" s="146"/>
      <c r="AC360" s="9"/>
      <c r="AD360" s="9"/>
      <c r="AE360" s="133"/>
      <c r="AF360" s="151"/>
      <c r="AG360" s="9"/>
      <c r="AH360" s="106"/>
      <c r="AI360" s="106"/>
      <c r="AJ360" s="106"/>
      <c r="AK360" s="106"/>
      <c r="AL360" s="106"/>
      <c r="AM360" s="106"/>
      <c r="AN360" s="106"/>
      <c r="AO360" s="106"/>
      <c r="AP360" s="106"/>
      <c r="AQ360" s="106"/>
      <c r="AR360" s="106"/>
      <c r="AS360" s="106"/>
      <c r="AT360" s="106"/>
      <c r="AU360" s="106"/>
      <c r="AV360" s="106"/>
      <c r="AW360" s="106"/>
      <c r="AX360" s="106"/>
      <c r="AY360" s="106"/>
      <c r="AZ360" s="106"/>
      <c r="BA360" s="106"/>
      <c r="BB360" s="106"/>
      <c r="BC360" s="106"/>
      <c r="BD360" s="106"/>
      <c r="BE360" s="106"/>
      <c r="BF360" s="106"/>
      <c r="BG360" s="106"/>
      <c r="BH360" s="106"/>
      <c r="BI360" s="106"/>
      <c r="BJ360" s="106"/>
      <c r="BK360" s="106"/>
      <c r="BL360" s="106"/>
      <c r="BM360" s="106"/>
      <c r="BN360" s="106"/>
      <c r="BO360" s="106"/>
      <c r="BP360" s="106"/>
      <c r="BQ360" s="106"/>
      <c r="BR360" s="106"/>
      <c r="BS360" s="106"/>
      <c r="BT360" s="106"/>
      <c r="BU360" s="106"/>
      <c r="BV360" s="106"/>
      <c r="BW360" s="106"/>
      <c r="BX360" s="106"/>
      <c r="BY360" s="106"/>
      <c r="BZ360" s="106"/>
      <c r="CA360" s="106"/>
      <c r="CB360" s="106"/>
      <c r="CC360" s="106"/>
      <c r="CD360" s="106"/>
      <c r="CE360" s="106"/>
      <c r="CF360" s="106"/>
      <c r="CG360" s="106"/>
    </row>
    <row r="361" spans="1:85">
      <c r="A361" s="9"/>
      <c r="B361" s="145"/>
      <c r="C361" s="146"/>
      <c r="D361" s="9"/>
      <c r="E361" s="9"/>
      <c r="F361" s="133"/>
      <c r="G361" s="163"/>
      <c r="H361" s="146"/>
      <c r="I361" s="9"/>
      <c r="J361" s="9"/>
      <c r="K361" s="133"/>
      <c r="L361" s="163"/>
      <c r="M361" s="146"/>
      <c r="N361" s="9"/>
      <c r="O361" s="9"/>
      <c r="P361" s="133"/>
      <c r="Q361" s="163"/>
      <c r="R361" s="146"/>
      <c r="S361" s="9"/>
      <c r="T361" s="9"/>
      <c r="U361" s="133"/>
      <c r="V361" s="163"/>
      <c r="W361" s="146"/>
      <c r="X361" s="9"/>
      <c r="Y361" s="9"/>
      <c r="Z361" s="133"/>
      <c r="AA361" s="163"/>
      <c r="AB361" s="146"/>
      <c r="AC361" s="9"/>
      <c r="AD361" s="9"/>
      <c r="AE361" s="133"/>
      <c r="AF361" s="151"/>
      <c r="AG361" s="9"/>
      <c r="AH361" s="106"/>
      <c r="AI361" s="106"/>
      <c r="AJ361" s="106"/>
      <c r="AK361" s="106"/>
      <c r="AL361" s="106"/>
      <c r="AM361" s="106"/>
      <c r="AN361" s="106"/>
      <c r="AO361" s="106"/>
      <c r="AP361" s="106"/>
      <c r="AQ361" s="106"/>
      <c r="AR361" s="106"/>
      <c r="AS361" s="106"/>
      <c r="AT361" s="106"/>
      <c r="AU361" s="106"/>
      <c r="AV361" s="106"/>
      <c r="AW361" s="106"/>
      <c r="AX361" s="106"/>
      <c r="AY361" s="106"/>
      <c r="AZ361" s="106"/>
      <c r="BA361" s="106"/>
      <c r="BB361" s="106"/>
      <c r="BC361" s="106"/>
      <c r="BD361" s="106"/>
      <c r="BE361" s="106"/>
      <c r="BF361" s="106"/>
      <c r="BG361" s="106"/>
      <c r="BH361" s="106"/>
      <c r="BI361" s="106"/>
      <c r="BJ361" s="106"/>
      <c r="BK361" s="106"/>
      <c r="BL361" s="106"/>
      <c r="BM361" s="106"/>
      <c r="BN361" s="106"/>
      <c r="BO361" s="106"/>
      <c r="BP361" s="106"/>
      <c r="BQ361" s="106"/>
      <c r="BR361" s="106"/>
      <c r="BS361" s="106"/>
      <c r="BT361" s="106"/>
      <c r="BU361" s="106"/>
      <c r="BV361" s="106"/>
      <c r="BW361" s="106"/>
      <c r="BX361" s="106"/>
      <c r="BY361" s="106"/>
      <c r="BZ361" s="106"/>
      <c r="CA361" s="106"/>
      <c r="CB361" s="106"/>
      <c r="CC361" s="106"/>
      <c r="CD361" s="106"/>
      <c r="CE361" s="106"/>
      <c r="CF361" s="106"/>
      <c r="CG361" s="106"/>
    </row>
    <row r="362" spans="1:85">
      <c r="A362" s="9"/>
      <c r="B362" s="145"/>
      <c r="C362" s="146"/>
      <c r="D362" s="9"/>
      <c r="E362" s="9"/>
      <c r="F362" s="133"/>
      <c r="G362" s="163"/>
      <c r="H362" s="146"/>
      <c r="I362" s="9"/>
      <c r="J362" s="9"/>
      <c r="K362" s="133"/>
      <c r="L362" s="163"/>
      <c r="M362" s="146"/>
      <c r="N362" s="9"/>
      <c r="O362" s="9"/>
      <c r="P362" s="133"/>
      <c r="Q362" s="163"/>
      <c r="R362" s="146"/>
      <c r="S362" s="9"/>
      <c r="T362" s="9"/>
      <c r="U362" s="133"/>
      <c r="V362" s="163"/>
      <c r="W362" s="146"/>
      <c r="X362" s="9"/>
      <c r="Y362" s="9"/>
      <c r="Z362" s="133"/>
      <c r="AA362" s="163"/>
      <c r="AB362" s="146"/>
      <c r="AC362" s="9"/>
      <c r="AD362" s="9"/>
      <c r="AE362" s="133"/>
      <c r="AF362" s="151"/>
      <c r="AG362" s="9"/>
      <c r="AH362" s="106"/>
      <c r="AI362" s="106"/>
      <c r="AJ362" s="106"/>
      <c r="AK362" s="106"/>
      <c r="AL362" s="106"/>
      <c r="AM362" s="106"/>
      <c r="AN362" s="106"/>
      <c r="AO362" s="106"/>
      <c r="AP362" s="106"/>
      <c r="AQ362" s="106"/>
      <c r="AR362" s="106"/>
      <c r="AS362" s="106"/>
      <c r="AT362" s="106"/>
      <c r="AU362" s="106"/>
      <c r="AV362" s="106"/>
      <c r="AW362" s="106"/>
      <c r="AX362" s="106"/>
      <c r="AY362" s="106"/>
      <c r="AZ362" s="106"/>
      <c r="BA362" s="106"/>
      <c r="BB362" s="106"/>
      <c r="BC362" s="106"/>
      <c r="BD362" s="106"/>
      <c r="BE362" s="106"/>
      <c r="BF362" s="106"/>
      <c r="BG362" s="106"/>
      <c r="BH362" s="106"/>
      <c r="BI362" s="106"/>
      <c r="BJ362" s="106"/>
      <c r="BK362" s="106"/>
      <c r="BL362" s="106"/>
      <c r="BM362" s="106"/>
      <c r="BN362" s="106"/>
      <c r="BO362" s="106"/>
      <c r="BP362" s="106"/>
      <c r="BQ362" s="106"/>
      <c r="BR362" s="106"/>
      <c r="BS362" s="106"/>
      <c r="BT362" s="106"/>
      <c r="BU362" s="106"/>
      <c r="BV362" s="106"/>
      <c r="BW362" s="106"/>
      <c r="BX362" s="106"/>
      <c r="BY362" s="106"/>
      <c r="BZ362" s="106"/>
      <c r="CA362" s="106"/>
      <c r="CB362" s="106"/>
      <c r="CC362" s="106"/>
      <c r="CD362" s="106"/>
      <c r="CE362" s="106"/>
      <c r="CF362" s="106"/>
      <c r="CG362" s="106"/>
    </row>
    <row r="363" spans="1:85">
      <c r="A363" s="9"/>
      <c r="B363" s="145"/>
      <c r="C363" s="146"/>
      <c r="D363" s="9"/>
      <c r="E363" s="9"/>
      <c r="F363" s="133"/>
      <c r="G363" s="163"/>
      <c r="H363" s="146"/>
      <c r="I363" s="9"/>
      <c r="J363" s="9"/>
      <c r="K363" s="133"/>
      <c r="L363" s="163"/>
      <c r="M363" s="146"/>
      <c r="N363" s="9"/>
      <c r="O363" s="9"/>
      <c r="P363" s="133"/>
      <c r="Q363" s="163"/>
      <c r="R363" s="146"/>
      <c r="S363" s="9"/>
      <c r="T363" s="9"/>
      <c r="U363" s="133"/>
      <c r="V363" s="163"/>
      <c r="W363" s="146"/>
      <c r="X363" s="9"/>
      <c r="Y363" s="9"/>
      <c r="Z363" s="133"/>
      <c r="AA363" s="163"/>
      <c r="AB363" s="146"/>
      <c r="AC363" s="9"/>
      <c r="AD363" s="9"/>
      <c r="AE363" s="133"/>
      <c r="AF363" s="151"/>
      <c r="AG363" s="9"/>
      <c r="AH363" s="106"/>
      <c r="AI363" s="106"/>
      <c r="AJ363" s="106"/>
      <c r="AK363" s="106"/>
      <c r="AL363" s="106"/>
      <c r="AM363" s="106"/>
      <c r="AN363" s="106"/>
      <c r="AO363" s="106"/>
      <c r="AP363" s="106"/>
      <c r="AQ363" s="106"/>
      <c r="AR363" s="106"/>
      <c r="AS363" s="106"/>
      <c r="AT363" s="106"/>
      <c r="AU363" s="106"/>
      <c r="AV363" s="106"/>
      <c r="AW363" s="106"/>
      <c r="AX363" s="106"/>
      <c r="AY363" s="106"/>
      <c r="AZ363" s="106"/>
      <c r="BA363" s="106"/>
      <c r="BB363" s="106"/>
      <c r="BC363" s="106"/>
      <c r="BD363" s="106"/>
      <c r="BE363" s="106"/>
      <c r="BF363" s="106"/>
      <c r="BG363" s="106"/>
      <c r="BH363" s="106"/>
      <c r="BI363" s="106"/>
      <c r="BJ363" s="106"/>
      <c r="BK363" s="106"/>
      <c r="BL363" s="106"/>
      <c r="BM363" s="106"/>
      <c r="BN363" s="106"/>
      <c r="BO363" s="106"/>
      <c r="BP363" s="106"/>
      <c r="BQ363" s="106"/>
      <c r="BR363" s="106"/>
      <c r="BS363" s="106"/>
      <c r="BT363" s="106"/>
      <c r="BU363" s="106"/>
      <c r="BV363" s="106"/>
      <c r="BW363" s="106"/>
      <c r="BX363" s="106"/>
      <c r="BY363" s="106"/>
      <c r="BZ363" s="106"/>
      <c r="CA363" s="106"/>
      <c r="CB363" s="106"/>
      <c r="CC363" s="106"/>
      <c r="CD363" s="106"/>
      <c r="CE363" s="106"/>
      <c r="CF363" s="106"/>
      <c r="CG363" s="106"/>
    </row>
    <row r="364" spans="1:85">
      <c r="A364" s="9"/>
      <c r="B364" s="145"/>
      <c r="C364" s="146"/>
      <c r="D364" s="9"/>
      <c r="E364" s="9"/>
      <c r="F364" s="133"/>
      <c r="G364" s="163"/>
      <c r="H364" s="146"/>
      <c r="I364" s="9"/>
      <c r="J364" s="9"/>
      <c r="K364" s="133"/>
      <c r="L364" s="163"/>
      <c r="M364" s="146"/>
      <c r="N364" s="9"/>
      <c r="O364" s="9"/>
      <c r="P364" s="133"/>
      <c r="Q364" s="163"/>
      <c r="R364" s="146"/>
      <c r="S364" s="9"/>
      <c r="T364" s="9"/>
      <c r="U364" s="133"/>
      <c r="V364" s="163"/>
      <c r="W364" s="146"/>
      <c r="X364" s="9"/>
      <c r="Y364" s="9"/>
      <c r="Z364" s="133"/>
      <c r="AA364" s="163"/>
      <c r="AB364" s="146"/>
      <c r="AC364" s="9"/>
      <c r="AD364" s="9"/>
      <c r="AE364" s="133"/>
      <c r="AF364" s="151"/>
      <c r="AG364" s="9"/>
      <c r="AH364" s="106"/>
      <c r="AI364" s="106"/>
      <c r="AJ364" s="106"/>
      <c r="AK364" s="106"/>
      <c r="AL364" s="106"/>
      <c r="AM364" s="106"/>
      <c r="AN364" s="106"/>
      <c r="AO364" s="106"/>
      <c r="AP364" s="106"/>
      <c r="AQ364" s="106"/>
      <c r="AR364" s="106"/>
      <c r="AS364" s="106"/>
      <c r="AT364" s="106"/>
      <c r="AU364" s="106"/>
      <c r="AV364" s="106"/>
      <c r="AW364" s="106"/>
      <c r="AX364" s="106"/>
      <c r="AY364" s="106"/>
      <c r="AZ364" s="106"/>
      <c r="BA364" s="106"/>
      <c r="BB364" s="106"/>
      <c r="BC364" s="106"/>
      <c r="BD364" s="106"/>
      <c r="BE364" s="106"/>
      <c r="BF364" s="106"/>
      <c r="BG364" s="106"/>
      <c r="BH364" s="106"/>
      <c r="BI364" s="106"/>
      <c r="BJ364" s="106"/>
      <c r="BK364" s="106"/>
      <c r="BL364" s="106"/>
      <c r="BM364" s="106"/>
      <c r="BN364" s="106"/>
      <c r="BO364" s="106"/>
      <c r="BP364" s="106"/>
      <c r="BQ364" s="106"/>
      <c r="BR364" s="106"/>
      <c r="BS364" s="106"/>
      <c r="BT364" s="106"/>
      <c r="BU364" s="106"/>
      <c r="BV364" s="106"/>
      <c r="BW364" s="106"/>
      <c r="BX364" s="106"/>
      <c r="BY364" s="106"/>
      <c r="BZ364" s="106"/>
      <c r="CA364" s="106"/>
      <c r="CB364" s="106"/>
      <c r="CC364" s="106"/>
      <c r="CD364" s="106"/>
      <c r="CE364" s="106"/>
      <c r="CF364" s="106"/>
      <c r="CG364" s="106"/>
    </row>
    <row r="365" spans="1:85">
      <c r="A365" s="9"/>
      <c r="B365" s="145"/>
      <c r="C365" s="146"/>
      <c r="D365" s="9"/>
      <c r="E365" s="9"/>
      <c r="F365" s="133"/>
      <c r="G365" s="163"/>
      <c r="H365" s="146"/>
      <c r="I365" s="9"/>
      <c r="J365" s="9"/>
      <c r="K365" s="133"/>
      <c r="L365" s="163"/>
      <c r="M365" s="146"/>
      <c r="N365" s="9"/>
      <c r="O365" s="9"/>
      <c r="P365" s="133"/>
      <c r="Q365" s="163"/>
      <c r="R365" s="146"/>
      <c r="S365" s="9"/>
      <c r="T365" s="9"/>
      <c r="U365" s="133"/>
      <c r="V365" s="163"/>
      <c r="W365" s="146"/>
      <c r="X365" s="9"/>
      <c r="Y365" s="9"/>
      <c r="Z365" s="133"/>
      <c r="AA365" s="163"/>
      <c r="AB365" s="146"/>
      <c r="AC365" s="9"/>
      <c r="AD365" s="9"/>
      <c r="AE365" s="133"/>
      <c r="AF365" s="151"/>
      <c r="AG365" s="9"/>
      <c r="AH365" s="106"/>
      <c r="AI365" s="106"/>
      <c r="AJ365" s="106"/>
      <c r="AK365" s="106"/>
      <c r="AL365" s="106"/>
      <c r="AM365" s="106"/>
      <c r="AN365" s="106"/>
      <c r="AO365" s="106"/>
      <c r="AP365" s="106"/>
      <c r="AQ365" s="106"/>
      <c r="AR365" s="106"/>
      <c r="AS365" s="106"/>
      <c r="AT365" s="106"/>
      <c r="AU365" s="106"/>
      <c r="AV365" s="106"/>
      <c r="AW365" s="106"/>
      <c r="AX365" s="106"/>
      <c r="AY365" s="106"/>
      <c r="AZ365" s="106"/>
      <c r="BA365" s="106"/>
      <c r="BB365" s="106"/>
      <c r="BC365" s="106"/>
      <c r="BD365" s="106"/>
      <c r="BE365" s="106"/>
      <c r="BF365" s="106"/>
      <c r="BG365" s="106"/>
      <c r="BH365" s="106"/>
      <c r="BI365" s="106"/>
      <c r="BJ365" s="106"/>
      <c r="BK365" s="106"/>
      <c r="BL365" s="106"/>
      <c r="BM365" s="106"/>
      <c r="BN365" s="106"/>
      <c r="BO365" s="106"/>
      <c r="BP365" s="106"/>
      <c r="BQ365" s="106"/>
      <c r="BR365" s="106"/>
      <c r="BS365" s="106"/>
      <c r="BT365" s="106"/>
      <c r="BU365" s="106"/>
      <c r="BV365" s="106"/>
      <c r="BW365" s="106"/>
      <c r="BX365" s="106"/>
      <c r="BY365" s="106"/>
      <c r="BZ365" s="106"/>
      <c r="CA365" s="106"/>
      <c r="CB365" s="106"/>
      <c r="CC365" s="106"/>
      <c r="CD365" s="106"/>
      <c r="CE365" s="106"/>
      <c r="CF365" s="106"/>
      <c r="CG365" s="106"/>
    </row>
    <row r="366" spans="1:85">
      <c r="A366" s="9"/>
      <c r="B366" s="145"/>
      <c r="C366" s="146"/>
      <c r="D366" s="9"/>
      <c r="E366" s="9"/>
      <c r="F366" s="133"/>
      <c r="G366" s="163"/>
      <c r="H366" s="146"/>
      <c r="I366" s="9"/>
      <c r="J366" s="9"/>
      <c r="K366" s="133"/>
      <c r="L366" s="163"/>
      <c r="M366" s="146"/>
      <c r="N366" s="9"/>
      <c r="O366" s="9"/>
      <c r="P366" s="133"/>
      <c r="Q366" s="163"/>
      <c r="R366" s="146"/>
      <c r="S366" s="9"/>
      <c r="T366" s="9"/>
      <c r="U366" s="133"/>
      <c r="V366" s="163"/>
      <c r="W366" s="146"/>
      <c r="X366" s="9"/>
      <c r="Y366" s="9"/>
      <c r="Z366" s="133"/>
      <c r="AA366" s="163"/>
      <c r="AB366" s="146"/>
      <c r="AC366" s="9"/>
      <c r="AD366" s="9"/>
      <c r="AE366" s="133"/>
      <c r="AF366" s="151"/>
      <c r="AG366" s="9"/>
      <c r="AH366" s="106"/>
      <c r="AI366" s="106"/>
      <c r="AJ366" s="106"/>
      <c r="AK366" s="106"/>
      <c r="AL366" s="106"/>
      <c r="AM366" s="106"/>
      <c r="AN366" s="106"/>
      <c r="AO366" s="106"/>
      <c r="AP366" s="106"/>
      <c r="AQ366" s="106"/>
      <c r="AR366" s="106"/>
      <c r="AS366" s="106"/>
      <c r="AT366" s="106"/>
      <c r="AU366" s="106"/>
      <c r="AV366" s="106"/>
      <c r="AW366" s="106"/>
      <c r="AX366" s="106"/>
      <c r="AY366" s="106"/>
      <c r="AZ366" s="106"/>
      <c r="BA366" s="106"/>
      <c r="BB366" s="106"/>
      <c r="BC366" s="106"/>
      <c r="BD366" s="106"/>
      <c r="BE366" s="106"/>
      <c r="BF366" s="106"/>
      <c r="BG366" s="106"/>
      <c r="BH366" s="106"/>
      <c r="BI366" s="106"/>
      <c r="BJ366" s="106"/>
      <c r="BK366" s="106"/>
      <c r="BL366" s="106"/>
      <c r="BM366" s="106"/>
      <c r="BN366" s="106"/>
      <c r="BO366" s="106"/>
      <c r="BP366" s="106"/>
      <c r="BQ366" s="106"/>
      <c r="BR366" s="106"/>
      <c r="BS366" s="106"/>
      <c r="BT366" s="106"/>
      <c r="BU366" s="106"/>
      <c r="BV366" s="106"/>
      <c r="BW366" s="106"/>
      <c r="BX366" s="106"/>
      <c r="BY366" s="106"/>
      <c r="BZ366" s="106"/>
      <c r="CA366" s="106"/>
      <c r="CB366" s="106"/>
      <c r="CC366" s="106"/>
      <c r="CD366" s="106"/>
      <c r="CE366" s="106"/>
      <c r="CF366" s="106"/>
      <c r="CG366" s="106"/>
    </row>
    <row r="367" spans="1:85">
      <c r="A367" s="9"/>
      <c r="B367" s="145"/>
      <c r="C367" s="146"/>
      <c r="D367" s="9"/>
      <c r="E367" s="9"/>
      <c r="F367" s="133"/>
      <c r="G367" s="163"/>
      <c r="H367" s="146"/>
      <c r="I367" s="9"/>
      <c r="J367" s="9"/>
      <c r="K367" s="133"/>
      <c r="L367" s="163"/>
      <c r="M367" s="146"/>
      <c r="N367" s="9"/>
      <c r="O367" s="9"/>
      <c r="P367" s="133"/>
      <c r="Q367" s="163"/>
      <c r="R367" s="146"/>
      <c r="S367" s="9"/>
      <c r="T367" s="9"/>
      <c r="U367" s="133"/>
      <c r="V367" s="163"/>
      <c r="W367" s="146"/>
      <c r="X367" s="9"/>
      <c r="Y367" s="9"/>
      <c r="Z367" s="133"/>
      <c r="AA367" s="163"/>
      <c r="AB367" s="146"/>
      <c r="AC367" s="9"/>
      <c r="AD367" s="9"/>
      <c r="AE367" s="133"/>
      <c r="AF367" s="151"/>
      <c r="AG367" s="9"/>
      <c r="AH367" s="106"/>
      <c r="AI367" s="106"/>
      <c r="AJ367" s="106"/>
      <c r="AK367" s="106"/>
      <c r="AL367" s="106"/>
      <c r="AM367" s="106"/>
      <c r="AN367" s="106"/>
      <c r="AO367" s="106"/>
      <c r="AP367" s="106"/>
      <c r="AQ367" s="106"/>
      <c r="AR367" s="106"/>
      <c r="AS367" s="106"/>
      <c r="AT367" s="106"/>
      <c r="AU367" s="106"/>
      <c r="AV367" s="106"/>
      <c r="AW367" s="106"/>
      <c r="AX367" s="106"/>
      <c r="AY367" s="106"/>
      <c r="AZ367" s="106"/>
      <c r="BA367" s="106"/>
      <c r="BB367" s="106"/>
      <c r="BC367" s="106"/>
      <c r="BD367" s="106"/>
      <c r="BE367" s="106"/>
      <c r="BF367" s="106"/>
      <c r="BG367" s="106"/>
      <c r="BH367" s="106"/>
      <c r="BI367" s="106"/>
      <c r="BJ367" s="106"/>
      <c r="BK367" s="106"/>
      <c r="BL367" s="106"/>
      <c r="BM367" s="106"/>
      <c r="BN367" s="106"/>
      <c r="BO367" s="106"/>
      <c r="BP367" s="106"/>
      <c r="BQ367" s="106"/>
      <c r="BR367" s="106"/>
      <c r="BS367" s="106"/>
      <c r="BT367" s="106"/>
      <c r="BU367" s="106"/>
      <c r="BV367" s="106"/>
      <c r="BW367" s="106"/>
      <c r="BX367" s="106"/>
      <c r="BY367" s="106"/>
      <c r="BZ367" s="106"/>
      <c r="CA367" s="106"/>
      <c r="CB367" s="106"/>
      <c r="CC367" s="106"/>
      <c r="CD367" s="106"/>
      <c r="CE367" s="106"/>
      <c r="CF367" s="106"/>
      <c r="CG367" s="106"/>
    </row>
    <row r="368" spans="1:85">
      <c r="A368" s="9"/>
      <c r="B368" s="145"/>
      <c r="C368" s="146"/>
      <c r="D368" s="9"/>
      <c r="E368" s="9"/>
      <c r="F368" s="133"/>
      <c r="G368" s="163"/>
      <c r="H368" s="146"/>
      <c r="I368" s="9"/>
      <c r="J368" s="9"/>
      <c r="K368" s="133"/>
      <c r="L368" s="163"/>
      <c r="M368" s="146"/>
      <c r="N368" s="9"/>
      <c r="O368" s="9"/>
      <c r="P368" s="133"/>
      <c r="Q368" s="163"/>
      <c r="R368" s="146"/>
      <c r="S368" s="9"/>
      <c r="T368" s="9"/>
      <c r="U368" s="133"/>
      <c r="V368" s="163"/>
      <c r="W368" s="146"/>
      <c r="X368" s="9"/>
      <c r="Y368" s="9"/>
      <c r="Z368" s="133"/>
      <c r="AA368" s="163"/>
      <c r="AB368" s="146"/>
      <c r="AC368" s="9"/>
      <c r="AD368" s="9"/>
      <c r="AE368" s="133"/>
      <c r="AF368" s="151"/>
      <c r="AG368" s="9"/>
      <c r="AH368" s="106"/>
      <c r="AI368" s="106"/>
      <c r="AJ368" s="106"/>
      <c r="AK368" s="106"/>
      <c r="AL368" s="106"/>
      <c r="AM368" s="106"/>
      <c r="AN368" s="106"/>
      <c r="AO368" s="106"/>
      <c r="AP368" s="106"/>
      <c r="AQ368" s="106"/>
      <c r="AR368" s="106"/>
      <c r="AS368" s="106"/>
      <c r="AT368" s="106"/>
      <c r="AU368" s="106"/>
      <c r="AV368" s="106"/>
      <c r="AW368" s="106"/>
      <c r="AX368" s="106"/>
      <c r="AY368" s="106"/>
      <c r="AZ368" s="106"/>
      <c r="BA368" s="106"/>
      <c r="BB368" s="106"/>
      <c r="BC368" s="106"/>
      <c r="BD368" s="106"/>
      <c r="BE368" s="106"/>
      <c r="BF368" s="106"/>
      <c r="BG368" s="106"/>
      <c r="BH368" s="106"/>
      <c r="BI368" s="106"/>
      <c r="BJ368" s="106"/>
      <c r="BK368" s="106"/>
      <c r="BL368" s="106"/>
      <c r="BM368" s="106"/>
      <c r="BN368" s="106"/>
      <c r="BO368" s="106"/>
      <c r="BP368" s="106"/>
      <c r="BQ368" s="106"/>
      <c r="BR368" s="106"/>
      <c r="BS368" s="106"/>
      <c r="BT368" s="106"/>
      <c r="BU368" s="106"/>
      <c r="BV368" s="106"/>
      <c r="BW368" s="106"/>
      <c r="BX368" s="106"/>
      <c r="BY368" s="106"/>
      <c r="BZ368" s="106"/>
      <c r="CA368" s="106"/>
      <c r="CB368" s="106"/>
      <c r="CC368" s="106"/>
      <c r="CD368" s="106"/>
      <c r="CE368" s="106"/>
      <c r="CF368" s="106"/>
      <c r="CG368" s="106"/>
    </row>
    <row r="369" spans="1:85">
      <c r="A369" s="9"/>
      <c r="B369" s="145"/>
      <c r="C369" s="146"/>
      <c r="D369" s="9"/>
      <c r="E369" s="9"/>
      <c r="F369" s="133"/>
      <c r="G369" s="163"/>
      <c r="H369" s="146"/>
      <c r="I369" s="9"/>
      <c r="J369" s="9"/>
      <c r="K369" s="133"/>
      <c r="L369" s="163"/>
      <c r="M369" s="146"/>
      <c r="N369" s="9"/>
      <c r="O369" s="9"/>
      <c r="P369" s="133"/>
      <c r="Q369" s="163"/>
      <c r="R369" s="146"/>
      <c r="S369" s="9"/>
      <c r="T369" s="9"/>
      <c r="U369" s="133"/>
      <c r="V369" s="163"/>
      <c r="W369" s="146"/>
      <c r="X369" s="9"/>
      <c r="Y369" s="9"/>
      <c r="Z369" s="133"/>
      <c r="AA369" s="163"/>
      <c r="AB369" s="146"/>
      <c r="AC369" s="9"/>
      <c r="AD369" s="9"/>
      <c r="AE369" s="133"/>
      <c r="AF369" s="151"/>
      <c r="AG369" s="9"/>
      <c r="AH369" s="106"/>
      <c r="AI369" s="106"/>
      <c r="AJ369" s="106"/>
      <c r="AK369" s="106"/>
      <c r="AL369" s="106"/>
      <c r="AM369" s="106"/>
      <c r="AN369" s="106"/>
      <c r="AO369" s="106"/>
      <c r="AP369" s="106"/>
      <c r="AQ369" s="106"/>
      <c r="AR369" s="106"/>
      <c r="AS369" s="106"/>
      <c r="AT369" s="106"/>
      <c r="AU369" s="106"/>
      <c r="AV369" s="106"/>
      <c r="AW369" s="106"/>
      <c r="AX369" s="106"/>
      <c r="AY369" s="106"/>
      <c r="AZ369" s="106"/>
      <c r="BA369" s="106"/>
      <c r="BB369" s="106"/>
      <c r="BC369" s="106"/>
      <c r="BD369" s="106"/>
      <c r="BE369" s="106"/>
      <c r="BF369" s="106"/>
      <c r="BG369" s="106"/>
      <c r="BH369" s="106"/>
      <c r="BI369" s="106"/>
      <c r="BJ369" s="106"/>
      <c r="BK369" s="106"/>
      <c r="BL369" s="106"/>
      <c r="BM369" s="106"/>
      <c r="BN369" s="106"/>
      <c r="BO369" s="106"/>
      <c r="BP369" s="106"/>
      <c r="BQ369" s="106"/>
      <c r="BR369" s="106"/>
      <c r="BS369" s="106"/>
      <c r="BT369" s="106"/>
      <c r="BU369" s="106"/>
      <c r="BV369" s="106"/>
      <c r="BW369" s="106"/>
      <c r="BX369" s="106"/>
      <c r="BY369" s="106"/>
      <c r="BZ369" s="106"/>
      <c r="CA369" s="106"/>
      <c r="CB369" s="106"/>
      <c r="CC369" s="106"/>
      <c r="CD369" s="106"/>
      <c r="CE369" s="106"/>
      <c r="CF369" s="106"/>
      <c r="CG369" s="106"/>
    </row>
    <row r="370" spans="1:85">
      <c r="A370" s="9"/>
      <c r="B370" s="145"/>
      <c r="C370" s="146"/>
      <c r="D370" s="9"/>
      <c r="E370" s="9"/>
      <c r="F370" s="133"/>
      <c r="G370" s="163"/>
      <c r="H370" s="146"/>
      <c r="I370" s="9"/>
      <c r="J370" s="9"/>
      <c r="K370" s="133"/>
      <c r="L370" s="163"/>
      <c r="M370" s="146"/>
      <c r="N370" s="9"/>
      <c r="O370" s="9"/>
      <c r="P370" s="133"/>
      <c r="Q370" s="163"/>
      <c r="R370" s="146"/>
      <c r="S370" s="9"/>
      <c r="T370" s="9"/>
      <c r="U370" s="133"/>
      <c r="V370" s="163"/>
      <c r="W370" s="146"/>
      <c r="X370" s="9"/>
      <c r="Y370" s="9"/>
      <c r="Z370" s="133"/>
      <c r="AA370" s="163"/>
      <c r="AB370" s="146"/>
      <c r="AC370" s="9"/>
      <c r="AD370" s="9"/>
      <c r="AE370" s="133"/>
      <c r="AF370" s="151"/>
      <c r="AG370" s="9"/>
      <c r="AH370" s="106"/>
      <c r="AI370" s="106"/>
      <c r="AJ370" s="106"/>
      <c r="AK370" s="106"/>
      <c r="AL370" s="106"/>
      <c r="AM370" s="106"/>
      <c r="AN370" s="106"/>
      <c r="AO370" s="106"/>
      <c r="AP370" s="106"/>
      <c r="AQ370" s="106"/>
      <c r="AR370" s="106"/>
      <c r="AS370" s="106"/>
      <c r="AT370" s="106"/>
      <c r="AU370" s="106"/>
      <c r="AV370" s="106"/>
      <c r="AW370" s="106"/>
      <c r="AX370" s="106"/>
      <c r="AY370" s="106"/>
      <c r="AZ370" s="106"/>
      <c r="BA370" s="106"/>
      <c r="BB370" s="106"/>
      <c r="BC370" s="106"/>
      <c r="BD370" s="106"/>
      <c r="BE370" s="106"/>
      <c r="BF370" s="106"/>
      <c r="BG370" s="106"/>
      <c r="BH370" s="106"/>
      <c r="BI370" s="106"/>
      <c r="BJ370" s="106"/>
      <c r="BK370" s="106"/>
      <c r="BL370" s="106"/>
      <c r="BM370" s="106"/>
      <c r="BN370" s="106"/>
      <c r="BO370" s="106"/>
      <c r="BP370" s="106"/>
      <c r="BQ370" s="106"/>
      <c r="BR370" s="106"/>
      <c r="BS370" s="106"/>
      <c r="BT370" s="106"/>
      <c r="BU370" s="106"/>
      <c r="BV370" s="106"/>
      <c r="BW370" s="106"/>
      <c r="BX370" s="106"/>
      <c r="BY370" s="106"/>
      <c r="BZ370" s="106"/>
      <c r="CA370" s="106"/>
      <c r="CB370" s="106"/>
      <c r="CC370" s="106"/>
      <c r="CD370" s="106"/>
      <c r="CE370" s="106"/>
      <c r="CF370" s="106"/>
      <c r="CG370" s="106"/>
    </row>
    <row r="371" spans="1:85">
      <c r="A371" s="9"/>
      <c r="B371" s="145"/>
      <c r="C371" s="146"/>
      <c r="D371" s="9"/>
      <c r="E371" s="9"/>
      <c r="F371" s="133"/>
      <c r="G371" s="163"/>
      <c r="H371" s="146"/>
      <c r="I371" s="9"/>
      <c r="J371" s="9"/>
      <c r="K371" s="133"/>
      <c r="L371" s="163"/>
      <c r="M371" s="146"/>
      <c r="N371" s="9"/>
      <c r="O371" s="9"/>
      <c r="P371" s="133"/>
      <c r="Q371" s="163"/>
      <c r="R371" s="146"/>
      <c r="S371" s="9"/>
      <c r="T371" s="9"/>
      <c r="U371" s="133"/>
      <c r="V371" s="163"/>
      <c r="W371" s="146"/>
      <c r="X371" s="9"/>
      <c r="Y371" s="9"/>
      <c r="Z371" s="133"/>
      <c r="AA371" s="163"/>
      <c r="AB371" s="146"/>
      <c r="AC371" s="9"/>
      <c r="AD371" s="9"/>
      <c r="AE371" s="133"/>
      <c r="AF371" s="151"/>
      <c r="AG371" s="9"/>
      <c r="AH371" s="106"/>
      <c r="AI371" s="106"/>
      <c r="AJ371" s="106"/>
      <c r="AK371" s="106"/>
      <c r="AL371" s="106"/>
      <c r="AM371" s="106"/>
      <c r="AN371" s="106"/>
      <c r="AO371" s="106"/>
      <c r="AP371" s="106"/>
      <c r="AQ371" s="106"/>
      <c r="AR371" s="106"/>
      <c r="AS371" s="106"/>
      <c r="AT371" s="106"/>
      <c r="AU371" s="106"/>
      <c r="AV371" s="106"/>
      <c r="AW371" s="106"/>
      <c r="AX371" s="106"/>
      <c r="AY371" s="106"/>
      <c r="AZ371" s="106"/>
      <c r="BA371" s="106"/>
      <c r="BB371" s="106"/>
      <c r="BC371" s="106"/>
      <c r="BD371" s="106"/>
      <c r="BE371" s="106"/>
      <c r="BF371" s="106"/>
      <c r="BG371" s="106"/>
      <c r="BH371" s="106"/>
      <c r="BI371" s="106"/>
      <c r="BJ371" s="106"/>
      <c r="BK371" s="106"/>
      <c r="BL371" s="106"/>
      <c r="BM371" s="106"/>
      <c r="BN371" s="106"/>
      <c r="BO371" s="106"/>
      <c r="BP371" s="106"/>
      <c r="BQ371" s="106"/>
      <c r="BR371" s="106"/>
      <c r="BS371" s="106"/>
      <c r="BT371" s="106"/>
      <c r="BU371" s="106"/>
      <c r="BV371" s="106"/>
      <c r="BW371" s="106"/>
      <c r="BX371" s="106"/>
      <c r="BY371" s="106"/>
      <c r="BZ371" s="106"/>
      <c r="CA371" s="106"/>
      <c r="CB371" s="106"/>
      <c r="CC371" s="106"/>
      <c r="CD371" s="106"/>
      <c r="CE371" s="106"/>
      <c r="CF371" s="106"/>
      <c r="CG371" s="106"/>
    </row>
    <row r="372" spans="1:85">
      <c r="A372" s="9"/>
      <c r="B372" s="145"/>
      <c r="C372" s="146"/>
      <c r="D372" s="9"/>
      <c r="E372" s="9"/>
      <c r="F372" s="133"/>
      <c r="G372" s="163"/>
      <c r="H372" s="146"/>
      <c r="I372" s="9"/>
      <c r="J372" s="9"/>
      <c r="K372" s="133"/>
      <c r="L372" s="163"/>
      <c r="M372" s="146"/>
      <c r="N372" s="9"/>
      <c r="O372" s="9"/>
      <c r="P372" s="133"/>
      <c r="Q372" s="163"/>
      <c r="R372" s="146"/>
      <c r="S372" s="9"/>
      <c r="T372" s="9"/>
      <c r="U372" s="133"/>
      <c r="V372" s="163"/>
      <c r="W372" s="146"/>
      <c r="X372" s="9"/>
      <c r="Y372" s="9"/>
      <c r="Z372" s="133"/>
      <c r="AA372" s="163"/>
      <c r="AB372" s="146"/>
      <c r="AC372" s="9"/>
      <c r="AD372" s="9"/>
      <c r="AE372" s="133"/>
      <c r="AF372" s="151"/>
      <c r="AG372" s="9"/>
      <c r="AH372" s="106"/>
      <c r="AI372" s="106"/>
      <c r="AJ372" s="106"/>
      <c r="AK372" s="106"/>
      <c r="AL372" s="106"/>
      <c r="AM372" s="106"/>
      <c r="AN372" s="106"/>
      <c r="AO372" s="106"/>
      <c r="AP372" s="106"/>
      <c r="AQ372" s="106"/>
      <c r="AR372" s="106"/>
      <c r="AS372" s="106"/>
      <c r="AT372" s="106"/>
      <c r="AU372" s="106"/>
      <c r="AV372" s="106"/>
      <c r="AW372" s="106"/>
      <c r="AX372" s="106"/>
      <c r="AY372" s="106"/>
      <c r="AZ372" s="106"/>
      <c r="BA372" s="106"/>
      <c r="BB372" s="106"/>
      <c r="BC372" s="106"/>
      <c r="BD372" s="106"/>
      <c r="BE372" s="106"/>
      <c r="BF372" s="106"/>
      <c r="BG372" s="106"/>
      <c r="BH372" s="106"/>
      <c r="BI372" s="106"/>
      <c r="BJ372" s="106"/>
      <c r="BK372" s="106"/>
      <c r="BL372" s="106"/>
      <c r="BM372" s="106"/>
      <c r="BN372" s="106"/>
      <c r="BO372" s="106"/>
      <c r="BP372" s="106"/>
      <c r="BQ372" s="106"/>
      <c r="BR372" s="106"/>
      <c r="BS372" s="106"/>
      <c r="BT372" s="106"/>
      <c r="BU372" s="106"/>
      <c r="BV372" s="106"/>
      <c r="BW372" s="106"/>
      <c r="BX372" s="106"/>
      <c r="BY372" s="106"/>
      <c r="BZ372" s="106"/>
      <c r="CA372" s="106"/>
      <c r="CB372" s="106"/>
      <c r="CC372" s="106"/>
      <c r="CD372" s="106"/>
      <c r="CE372" s="106"/>
      <c r="CF372" s="106"/>
      <c r="CG372" s="106"/>
    </row>
    <row r="373" spans="1:85">
      <c r="A373" s="9"/>
      <c r="B373" s="145"/>
      <c r="C373" s="146"/>
      <c r="D373" s="9"/>
      <c r="E373" s="9"/>
      <c r="F373" s="133"/>
      <c r="G373" s="163"/>
      <c r="H373" s="146"/>
      <c r="I373" s="9"/>
      <c r="J373" s="9"/>
      <c r="K373" s="133"/>
      <c r="L373" s="163"/>
      <c r="M373" s="146"/>
      <c r="N373" s="9"/>
      <c r="O373" s="9"/>
      <c r="P373" s="133"/>
      <c r="Q373" s="163"/>
      <c r="R373" s="146"/>
      <c r="S373" s="9"/>
      <c r="T373" s="9"/>
      <c r="U373" s="133"/>
      <c r="V373" s="163"/>
      <c r="W373" s="146"/>
      <c r="X373" s="9"/>
      <c r="Y373" s="9"/>
      <c r="Z373" s="133"/>
      <c r="AA373" s="163"/>
      <c r="AB373" s="146"/>
      <c r="AC373" s="9"/>
      <c r="AD373" s="9"/>
      <c r="AE373" s="133"/>
      <c r="AF373" s="151"/>
      <c r="AG373" s="9"/>
      <c r="AH373" s="106"/>
      <c r="AI373" s="106"/>
      <c r="AJ373" s="106"/>
      <c r="AK373" s="106"/>
      <c r="AL373" s="106"/>
      <c r="AM373" s="106"/>
      <c r="AN373" s="106"/>
      <c r="AO373" s="106"/>
      <c r="AP373" s="106"/>
      <c r="AQ373" s="106"/>
      <c r="AR373" s="106"/>
      <c r="AS373" s="106"/>
      <c r="AT373" s="106"/>
      <c r="AU373" s="106"/>
      <c r="AV373" s="106"/>
      <c r="AW373" s="106"/>
      <c r="AX373" s="106"/>
      <c r="AY373" s="106"/>
      <c r="AZ373" s="106"/>
      <c r="BA373" s="106"/>
      <c r="BB373" s="106"/>
      <c r="BC373" s="106"/>
      <c r="BD373" s="106"/>
      <c r="BE373" s="106"/>
      <c r="BF373" s="106"/>
      <c r="BG373" s="106"/>
      <c r="BH373" s="106"/>
      <c r="BI373" s="106"/>
      <c r="BJ373" s="106"/>
      <c r="BK373" s="106"/>
      <c r="BL373" s="106"/>
      <c r="BM373" s="106"/>
      <c r="BN373" s="106"/>
      <c r="BO373" s="106"/>
      <c r="BP373" s="106"/>
      <c r="BQ373" s="106"/>
      <c r="BR373" s="106"/>
      <c r="BS373" s="106"/>
      <c r="BT373" s="106"/>
      <c r="BU373" s="106"/>
      <c r="BV373" s="106"/>
      <c r="BW373" s="106"/>
      <c r="BX373" s="106"/>
      <c r="BY373" s="106"/>
      <c r="BZ373" s="106"/>
      <c r="CA373" s="106"/>
      <c r="CB373" s="106"/>
      <c r="CC373" s="106"/>
      <c r="CD373" s="106"/>
      <c r="CE373" s="106"/>
      <c r="CF373" s="106"/>
      <c r="CG373" s="106"/>
    </row>
    <row r="374" spans="1:85">
      <c r="A374" s="9"/>
      <c r="B374" s="145"/>
      <c r="C374" s="146"/>
      <c r="D374" s="9"/>
      <c r="E374" s="9"/>
      <c r="F374" s="133"/>
      <c r="G374" s="163"/>
      <c r="H374" s="146"/>
      <c r="I374" s="9"/>
      <c r="J374" s="9"/>
      <c r="K374" s="133"/>
      <c r="L374" s="163"/>
      <c r="M374" s="146"/>
      <c r="N374" s="9"/>
      <c r="O374" s="9"/>
      <c r="P374" s="133"/>
      <c r="Q374" s="163"/>
      <c r="R374" s="146"/>
      <c r="S374" s="9"/>
      <c r="T374" s="9"/>
      <c r="U374" s="133"/>
      <c r="V374" s="163"/>
      <c r="W374" s="146"/>
      <c r="X374" s="9"/>
      <c r="Y374" s="9"/>
      <c r="Z374" s="133"/>
      <c r="AA374" s="163"/>
      <c r="AB374" s="146"/>
      <c r="AC374" s="9"/>
      <c r="AD374" s="9"/>
      <c r="AE374" s="133"/>
      <c r="AF374" s="151"/>
      <c r="AG374" s="9"/>
      <c r="AH374" s="106"/>
      <c r="AI374" s="106"/>
      <c r="AJ374" s="106"/>
      <c r="AK374" s="106"/>
      <c r="AL374" s="106"/>
      <c r="AM374" s="106"/>
      <c r="AN374" s="106"/>
      <c r="AO374" s="106"/>
      <c r="AP374" s="106"/>
      <c r="AQ374" s="106"/>
      <c r="AR374" s="106"/>
      <c r="AS374" s="106"/>
      <c r="AT374" s="106"/>
      <c r="AU374" s="106"/>
      <c r="AV374" s="106"/>
      <c r="AW374" s="106"/>
      <c r="AX374" s="106"/>
      <c r="AY374" s="106"/>
      <c r="AZ374" s="106"/>
      <c r="BA374" s="106"/>
      <c r="BB374" s="106"/>
      <c r="BC374" s="106"/>
      <c r="BD374" s="106"/>
      <c r="BE374" s="106"/>
      <c r="BF374" s="106"/>
      <c r="BG374" s="106"/>
      <c r="BH374" s="106"/>
      <c r="BI374" s="106"/>
      <c r="BJ374" s="106"/>
      <c r="BK374" s="106"/>
      <c r="BL374" s="106"/>
      <c r="BM374" s="106"/>
      <c r="BN374" s="106"/>
      <c r="BO374" s="106"/>
      <c r="BP374" s="106"/>
      <c r="BQ374" s="106"/>
      <c r="BR374" s="106"/>
      <c r="BS374" s="106"/>
      <c r="BT374" s="106"/>
      <c r="BU374" s="106"/>
      <c r="BV374" s="106"/>
      <c r="BW374" s="106"/>
      <c r="BX374" s="106"/>
      <c r="BY374" s="106"/>
      <c r="BZ374" s="106"/>
      <c r="CA374" s="106"/>
      <c r="CB374" s="106"/>
      <c r="CC374" s="106"/>
      <c r="CD374" s="106"/>
      <c r="CE374" s="106"/>
      <c r="CF374" s="106"/>
      <c r="CG374" s="106"/>
    </row>
    <row r="375" spans="1:85">
      <c r="A375" s="9"/>
      <c r="B375" s="145"/>
      <c r="C375" s="146"/>
      <c r="D375" s="9"/>
      <c r="E375" s="9"/>
      <c r="F375" s="133"/>
      <c r="G375" s="163"/>
      <c r="H375" s="146"/>
      <c r="I375" s="9"/>
      <c r="J375" s="9"/>
      <c r="K375" s="133"/>
      <c r="L375" s="163"/>
      <c r="M375" s="146"/>
      <c r="N375" s="9"/>
      <c r="O375" s="9"/>
      <c r="P375" s="133"/>
      <c r="Q375" s="163"/>
      <c r="R375" s="146"/>
      <c r="S375" s="9"/>
      <c r="T375" s="9"/>
      <c r="U375" s="133"/>
      <c r="V375" s="163"/>
      <c r="W375" s="146"/>
      <c r="X375" s="9"/>
      <c r="Y375" s="9"/>
      <c r="Z375" s="133"/>
      <c r="AA375" s="163"/>
      <c r="AB375" s="146"/>
      <c r="AC375" s="9"/>
      <c r="AD375" s="9"/>
      <c r="AE375" s="133"/>
      <c r="AF375" s="151"/>
      <c r="AG375" s="9"/>
      <c r="AH375" s="106"/>
      <c r="AI375" s="106"/>
      <c r="AJ375" s="106"/>
      <c r="AK375" s="106"/>
      <c r="AL375" s="106"/>
      <c r="AM375" s="106"/>
      <c r="AN375" s="106"/>
      <c r="AO375" s="106"/>
      <c r="AP375" s="106"/>
      <c r="AQ375" s="106"/>
      <c r="AR375" s="106"/>
      <c r="AS375" s="106"/>
      <c r="AT375" s="106"/>
      <c r="AU375" s="106"/>
      <c r="AV375" s="106"/>
      <c r="AW375" s="106"/>
      <c r="AX375" s="106"/>
      <c r="AY375" s="106"/>
      <c r="AZ375" s="106"/>
      <c r="BA375" s="106"/>
      <c r="BB375" s="106"/>
      <c r="BC375" s="106"/>
      <c r="BD375" s="106"/>
      <c r="BE375" s="106"/>
      <c r="BF375" s="106"/>
      <c r="BG375" s="106"/>
      <c r="BH375" s="106"/>
      <c r="BI375" s="106"/>
      <c r="BJ375" s="106"/>
      <c r="BK375" s="106"/>
      <c r="BL375" s="106"/>
      <c r="BM375" s="106"/>
      <c r="BN375" s="106"/>
      <c r="BO375" s="106"/>
      <c r="BP375" s="106"/>
      <c r="BQ375" s="106"/>
      <c r="BR375" s="106"/>
      <c r="BS375" s="106"/>
      <c r="BT375" s="106"/>
      <c r="BU375" s="106"/>
      <c r="BV375" s="106"/>
      <c r="BW375" s="106"/>
      <c r="BX375" s="106"/>
      <c r="BY375" s="106"/>
      <c r="BZ375" s="106"/>
      <c r="CA375" s="106"/>
      <c r="CB375" s="106"/>
      <c r="CC375" s="106"/>
      <c r="CD375" s="106"/>
      <c r="CE375" s="106"/>
      <c r="CF375" s="106"/>
      <c r="CG375" s="106"/>
    </row>
    <row r="376" spans="1:85">
      <c r="A376" s="9"/>
      <c r="B376" s="145"/>
      <c r="C376" s="146"/>
      <c r="D376" s="9"/>
      <c r="E376" s="9"/>
      <c r="F376" s="133"/>
      <c r="G376" s="163"/>
      <c r="H376" s="146"/>
      <c r="I376" s="9"/>
      <c r="J376" s="9"/>
      <c r="K376" s="133"/>
      <c r="L376" s="163"/>
      <c r="M376" s="146"/>
      <c r="N376" s="9"/>
      <c r="O376" s="9"/>
      <c r="P376" s="133"/>
      <c r="Q376" s="163"/>
      <c r="R376" s="146"/>
      <c r="S376" s="9"/>
      <c r="T376" s="9"/>
      <c r="U376" s="133"/>
      <c r="V376" s="163"/>
      <c r="W376" s="146"/>
      <c r="X376" s="9"/>
      <c r="Y376" s="9"/>
      <c r="Z376" s="133"/>
      <c r="AA376" s="163"/>
      <c r="AB376" s="146"/>
      <c r="AC376" s="9"/>
      <c r="AD376" s="9"/>
      <c r="AE376" s="133"/>
      <c r="AF376" s="151"/>
      <c r="AG376" s="9"/>
      <c r="AH376" s="106"/>
      <c r="AI376" s="106"/>
      <c r="AJ376" s="106"/>
      <c r="AK376" s="106"/>
      <c r="AL376" s="106"/>
      <c r="AM376" s="106"/>
      <c r="AN376" s="106"/>
      <c r="AO376" s="106"/>
      <c r="AP376" s="106"/>
      <c r="AQ376" s="106"/>
      <c r="AR376" s="106"/>
      <c r="AS376" s="106"/>
      <c r="AT376" s="106"/>
      <c r="AU376" s="106"/>
      <c r="AV376" s="106"/>
      <c r="AW376" s="106"/>
      <c r="AX376" s="106"/>
      <c r="AY376" s="106"/>
      <c r="AZ376" s="106"/>
      <c r="BA376" s="106"/>
      <c r="BB376" s="106"/>
      <c r="BC376" s="106"/>
      <c r="BD376" s="106"/>
      <c r="BE376" s="106"/>
      <c r="BF376" s="106"/>
      <c r="BG376" s="106"/>
      <c r="BH376" s="106"/>
      <c r="BI376" s="106"/>
      <c r="BJ376" s="106"/>
      <c r="BK376" s="106"/>
      <c r="BL376" s="106"/>
      <c r="BM376" s="106"/>
      <c r="BN376" s="106"/>
      <c r="BO376" s="106"/>
      <c r="BP376" s="106"/>
      <c r="BQ376" s="106"/>
      <c r="BR376" s="106"/>
      <c r="BS376" s="106"/>
      <c r="BT376" s="106"/>
      <c r="BU376" s="106"/>
      <c r="BV376" s="106"/>
      <c r="BW376" s="106"/>
      <c r="BX376" s="106"/>
      <c r="BY376" s="106"/>
      <c r="BZ376" s="106"/>
      <c r="CA376" s="106"/>
      <c r="CB376" s="106"/>
      <c r="CC376" s="106"/>
      <c r="CD376" s="106"/>
      <c r="CE376" s="106"/>
      <c r="CF376" s="106"/>
      <c r="CG376" s="106"/>
    </row>
    <row r="377" spans="1:85">
      <c r="A377" s="9"/>
      <c r="B377" s="145"/>
      <c r="C377" s="146"/>
      <c r="D377" s="9"/>
      <c r="E377" s="9"/>
      <c r="F377" s="133"/>
      <c r="G377" s="163"/>
      <c r="H377" s="146"/>
      <c r="I377" s="9"/>
      <c r="J377" s="9"/>
      <c r="K377" s="133"/>
      <c r="L377" s="163"/>
      <c r="M377" s="146"/>
      <c r="N377" s="9"/>
      <c r="O377" s="9"/>
      <c r="P377" s="133"/>
      <c r="Q377" s="163"/>
      <c r="R377" s="146"/>
      <c r="S377" s="9"/>
      <c r="T377" s="9"/>
      <c r="U377" s="133"/>
      <c r="V377" s="163"/>
      <c r="W377" s="146"/>
      <c r="X377" s="9"/>
      <c r="Y377" s="9"/>
      <c r="Z377" s="133"/>
      <c r="AA377" s="163"/>
      <c r="AB377" s="146"/>
      <c r="AC377" s="9"/>
      <c r="AD377" s="9"/>
      <c r="AE377" s="133"/>
      <c r="AF377" s="151"/>
      <c r="AG377" s="9"/>
      <c r="AH377" s="106"/>
      <c r="AI377" s="106"/>
      <c r="AJ377" s="106"/>
      <c r="AK377" s="106"/>
      <c r="AL377" s="106"/>
      <c r="AM377" s="106"/>
      <c r="AN377" s="106"/>
      <c r="AO377" s="106"/>
      <c r="AP377" s="106"/>
      <c r="AQ377" s="106"/>
      <c r="AR377" s="106"/>
      <c r="AS377" s="106"/>
      <c r="AT377" s="106"/>
      <c r="AU377" s="106"/>
      <c r="AV377" s="106"/>
      <c r="AW377" s="106"/>
      <c r="AX377" s="106"/>
      <c r="AY377" s="106"/>
      <c r="AZ377" s="106"/>
      <c r="BA377" s="106"/>
      <c r="BB377" s="106"/>
      <c r="BC377" s="106"/>
      <c r="BD377" s="106"/>
      <c r="BE377" s="106"/>
      <c r="BF377" s="106"/>
      <c r="BG377" s="106"/>
      <c r="BH377" s="106"/>
      <c r="BI377" s="106"/>
      <c r="BJ377" s="106"/>
      <c r="BK377" s="106"/>
      <c r="BL377" s="106"/>
      <c r="BM377" s="106"/>
      <c r="BN377" s="106"/>
      <c r="BO377" s="106"/>
      <c r="BP377" s="106"/>
      <c r="BQ377" s="106"/>
      <c r="BR377" s="106"/>
      <c r="BS377" s="106"/>
      <c r="BT377" s="106"/>
      <c r="BU377" s="106"/>
      <c r="BV377" s="106"/>
      <c r="BW377" s="106"/>
      <c r="BX377" s="106"/>
      <c r="BY377" s="106"/>
      <c r="BZ377" s="106"/>
      <c r="CA377" s="106"/>
      <c r="CB377" s="106"/>
      <c r="CC377" s="106"/>
      <c r="CD377" s="106"/>
      <c r="CE377" s="106"/>
      <c r="CF377" s="106"/>
      <c r="CG377" s="106"/>
    </row>
    <row r="378" spans="1:85">
      <c r="A378" s="9"/>
      <c r="B378" s="145"/>
      <c r="C378" s="146"/>
      <c r="D378" s="9"/>
      <c r="E378" s="9"/>
      <c r="F378" s="133"/>
      <c r="G378" s="163"/>
      <c r="H378" s="146"/>
      <c r="I378" s="9"/>
      <c r="J378" s="9"/>
      <c r="K378" s="133"/>
      <c r="L378" s="163"/>
      <c r="M378" s="146"/>
      <c r="N378" s="9"/>
      <c r="O378" s="9"/>
      <c r="P378" s="133"/>
      <c r="Q378" s="163"/>
      <c r="R378" s="146"/>
      <c r="S378" s="9"/>
      <c r="T378" s="9"/>
      <c r="U378" s="133"/>
      <c r="V378" s="163"/>
      <c r="W378" s="146"/>
      <c r="X378" s="9"/>
      <c r="Y378" s="9"/>
      <c r="Z378" s="133"/>
      <c r="AA378" s="163"/>
      <c r="AB378" s="146"/>
      <c r="AC378" s="9"/>
      <c r="AD378" s="9"/>
      <c r="AE378" s="133"/>
      <c r="AF378" s="151"/>
      <c r="AG378" s="9"/>
      <c r="AH378" s="106"/>
      <c r="AI378" s="106"/>
      <c r="AJ378" s="106"/>
      <c r="AK378" s="106"/>
      <c r="AL378" s="106"/>
      <c r="AM378" s="106"/>
      <c r="AN378" s="106"/>
      <c r="AO378" s="106"/>
      <c r="AP378" s="106"/>
      <c r="AQ378" s="106"/>
      <c r="AR378" s="106"/>
      <c r="AS378" s="106"/>
      <c r="AT378" s="106"/>
      <c r="AU378" s="106"/>
      <c r="AV378" s="106"/>
      <c r="AW378" s="106"/>
      <c r="AX378" s="106"/>
      <c r="AY378" s="106"/>
      <c r="AZ378" s="106"/>
      <c r="BA378" s="106"/>
      <c r="BB378" s="106"/>
      <c r="BC378" s="106"/>
      <c r="BD378" s="106"/>
      <c r="BE378" s="106"/>
      <c r="BF378" s="106"/>
      <c r="BG378" s="106"/>
      <c r="BH378" s="106"/>
      <c r="BI378" s="106"/>
      <c r="BJ378" s="106"/>
      <c r="BK378" s="106"/>
      <c r="BL378" s="106"/>
      <c r="BM378" s="106"/>
      <c r="BN378" s="106"/>
      <c r="BO378" s="106"/>
      <c r="BP378" s="106"/>
      <c r="BQ378" s="106"/>
      <c r="BR378" s="106"/>
      <c r="BS378" s="106"/>
      <c r="BT378" s="106"/>
      <c r="BU378" s="106"/>
      <c r="BV378" s="106"/>
      <c r="BW378" s="106"/>
      <c r="BX378" s="106"/>
      <c r="BY378" s="106"/>
      <c r="BZ378" s="106"/>
      <c r="CA378" s="106"/>
      <c r="CB378" s="106"/>
      <c r="CC378" s="106"/>
      <c r="CD378" s="106"/>
      <c r="CE378" s="106"/>
      <c r="CF378" s="106"/>
      <c r="CG378" s="106"/>
    </row>
    <row r="379" spans="1:85">
      <c r="A379" s="9"/>
      <c r="B379" s="145"/>
      <c r="C379" s="146"/>
      <c r="D379" s="9"/>
      <c r="E379" s="9"/>
      <c r="F379" s="133"/>
      <c r="G379" s="163"/>
      <c r="H379" s="146"/>
      <c r="I379" s="9"/>
      <c r="J379" s="9"/>
      <c r="K379" s="133"/>
      <c r="L379" s="163"/>
      <c r="M379" s="146"/>
      <c r="N379" s="9"/>
      <c r="O379" s="9"/>
      <c r="P379" s="133"/>
      <c r="Q379" s="163"/>
      <c r="R379" s="146"/>
      <c r="S379" s="9"/>
      <c r="T379" s="9"/>
      <c r="U379" s="133"/>
      <c r="V379" s="163"/>
      <c r="W379" s="146"/>
      <c r="X379" s="9"/>
      <c r="Y379" s="9"/>
      <c r="Z379" s="133"/>
      <c r="AA379" s="163"/>
      <c r="AB379" s="146"/>
      <c r="AC379" s="9"/>
      <c r="AD379" s="9"/>
      <c r="AE379" s="133"/>
      <c r="AF379" s="151"/>
      <c r="AG379" s="9"/>
      <c r="AH379" s="106"/>
      <c r="AI379" s="106"/>
      <c r="AJ379" s="106"/>
      <c r="AK379" s="106"/>
      <c r="AL379" s="106"/>
      <c r="AM379" s="106"/>
      <c r="AN379" s="106"/>
      <c r="AO379" s="106"/>
      <c r="AP379" s="106"/>
      <c r="AQ379" s="106"/>
      <c r="AR379" s="106"/>
      <c r="AS379" s="106"/>
      <c r="AT379" s="106"/>
      <c r="AU379" s="106"/>
      <c r="AV379" s="106"/>
      <c r="AW379" s="106"/>
      <c r="AX379" s="106"/>
      <c r="AY379" s="106"/>
      <c r="AZ379" s="106"/>
      <c r="BA379" s="106"/>
      <c r="BB379" s="106"/>
      <c r="BC379" s="106"/>
      <c r="BD379" s="106"/>
      <c r="BE379" s="106"/>
      <c r="BF379" s="106"/>
      <c r="BG379" s="106"/>
      <c r="BH379" s="106"/>
      <c r="BI379" s="106"/>
      <c r="BJ379" s="106"/>
      <c r="BK379" s="106"/>
      <c r="BL379" s="106"/>
      <c r="BM379" s="106"/>
      <c r="BN379" s="106"/>
      <c r="BO379" s="106"/>
      <c r="BP379" s="106"/>
      <c r="BQ379" s="106"/>
      <c r="BR379" s="106"/>
      <c r="BS379" s="106"/>
      <c r="BT379" s="106"/>
      <c r="BU379" s="106"/>
      <c r="BV379" s="106"/>
      <c r="BW379" s="106"/>
      <c r="BX379" s="106"/>
      <c r="BY379" s="106"/>
      <c r="BZ379" s="106"/>
      <c r="CA379" s="106"/>
      <c r="CB379" s="106"/>
      <c r="CC379" s="106"/>
      <c r="CD379" s="106"/>
      <c r="CE379" s="106"/>
      <c r="CF379" s="106"/>
      <c r="CG379" s="106"/>
    </row>
    <row r="380" spans="1:85">
      <c r="A380" s="9"/>
      <c r="B380" s="145"/>
      <c r="C380" s="146"/>
      <c r="D380" s="9"/>
      <c r="E380" s="9"/>
      <c r="F380" s="133"/>
      <c r="G380" s="163"/>
      <c r="H380" s="146"/>
      <c r="I380" s="9"/>
      <c r="J380" s="9"/>
      <c r="K380" s="133"/>
      <c r="L380" s="163"/>
      <c r="M380" s="146"/>
      <c r="N380" s="9"/>
      <c r="O380" s="9"/>
      <c r="P380" s="133"/>
      <c r="Q380" s="163"/>
      <c r="R380" s="146"/>
      <c r="S380" s="9"/>
      <c r="T380" s="9"/>
      <c r="U380" s="133"/>
      <c r="V380" s="163"/>
      <c r="W380" s="146"/>
      <c r="X380" s="9"/>
      <c r="Y380" s="9"/>
      <c r="Z380" s="133"/>
      <c r="AA380" s="163"/>
      <c r="AB380" s="146"/>
      <c r="AC380" s="9"/>
      <c r="AD380" s="9"/>
      <c r="AE380" s="133"/>
      <c r="AF380" s="151"/>
      <c r="AG380" s="9"/>
      <c r="AH380" s="106"/>
      <c r="AI380" s="106"/>
      <c r="AJ380" s="106"/>
      <c r="AK380" s="106"/>
      <c r="AL380" s="106"/>
      <c r="AM380" s="106"/>
      <c r="AN380" s="106"/>
      <c r="AO380" s="106"/>
      <c r="AP380" s="106"/>
      <c r="AQ380" s="106"/>
      <c r="AR380" s="106"/>
      <c r="AS380" s="106"/>
      <c r="AT380" s="106"/>
      <c r="AU380" s="106"/>
      <c r="AV380" s="106"/>
      <c r="AW380" s="106"/>
      <c r="AX380" s="106"/>
      <c r="AY380" s="106"/>
      <c r="AZ380" s="106"/>
      <c r="BA380" s="106"/>
      <c r="BB380" s="106"/>
      <c r="BC380" s="106"/>
      <c r="BD380" s="106"/>
      <c r="BE380" s="106"/>
      <c r="BF380" s="106"/>
      <c r="BG380" s="106"/>
      <c r="BH380" s="106"/>
      <c r="BI380" s="106"/>
      <c r="BJ380" s="106"/>
      <c r="BK380" s="106"/>
      <c r="BL380" s="106"/>
      <c r="BM380" s="106"/>
      <c r="BN380" s="106"/>
      <c r="BO380" s="106"/>
      <c r="BP380" s="106"/>
      <c r="BQ380" s="106"/>
      <c r="BR380" s="106"/>
      <c r="BS380" s="106"/>
      <c r="BT380" s="106"/>
      <c r="BU380" s="106"/>
      <c r="BV380" s="106"/>
      <c r="BW380" s="106"/>
      <c r="BX380" s="106"/>
      <c r="BY380" s="106"/>
      <c r="BZ380" s="106"/>
      <c r="CA380" s="106"/>
      <c r="CB380" s="106"/>
      <c r="CC380" s="106"/>
      <c r="CD380" s="106"/>
      <c r="CE380" s="106"/>
      <c r="CF380" s="106"/>
      <c r="CG380" s="106"/>
    </row>
    <row r="381" spans="1:85">
      <c r="A381" s="9"/>
      <c r="B381" s="145"/>
      <c r="C381" s="146"/>
      <c r="D381" s="9"/>
      <c r="E381" s="9"/>
      <c r="F381" s="133"/>
      <c r="G381" s="163"/>
      <c r="H381" s="146"/>
      <c r="I381" s="9"/>
      <c r="J381" s="9"/>
      <c r="K381" s="133"/>
      <c r="L381" s="163"/>
      <c r="M381" s="146"/>
      <c r="N381" s="9"/>
      <c r="O381" s="9"/>
      <c r="P381" s="133"/>
      <c r="Q381" s="163"/>
      <c r="R381" s="146"/>
      <c r="S381" s="9"/>
      <c r="T381" s="9"/>
      <c r="U381" s="133"/>
      <c r="V381" s="163"/>
      <c r="W381" s="146"/>
      <c r="X381" s="9"/>
      <c r="Y381" s="9"/>
      <c r="Z381" s="133"/>
      <c r="AA381" s="163"/>
      <c r="AB381" s="146"/>
      <c r="AC381" s="9"/>
      <c r="AD381" s="9"/>
      <c r="AE381" s="133"/>
      <c r="AF381" s="151"/>
      <c r="AG381" s="9"/>
      <c r="AH381" s="106"/>
      <c r="AI381" s="106"/>
      <c r="AJ381" s="106"/>
      <c r="AK381" s="106"/>
      <c r="AL381" s="106"/>
      <c r="AM381" s="106"/>
      <c r="AN381" s="106"/>
      <c r="AO381" s="106"/>
      <c r="AP381" s="106"/>
      <c r="AQ381" s="106"/>
      <c r="AR381" s="106"/>
      <c r="AS381" s="106"/>
      <c r="AT381" s="106"/>
      <c r="AU381" s="106"/>
      <c r="AV381" s="106"/>
      <c r="AW381" s="106"/>
      <c r="AX381" s="106"/>
      <c r="AY381" s="106"/>
      <c r="AZ381" s="106"/>
      <c r="BA381" s="106"/>
      <c r="BB381" s="106"/>
      <c r="BC381" s="106"/>
      <c r="BD381" s="106"/>
      <c r="BE381" s="106"/>
      <c r="BF381" s="106"/>
      <c r="BG381" s="106"/>
      <c r="BH381" s="106"/>
      <c r="BI381" s="106"/>
      <c r="BJ381" s="106"/>
      <c r="BK381" s="106"/>
      <c r="BL381" s="106"/>
      <c r="BM381" s="106"/>
      <c r="BN381" s="106"/>
      <c r="BO381" s="106"/>
      <c r="BP381" s="106"/>
      <c r="BQ381" s="106"/>
      <c r="BR381" s="106"/>
      <c r="BS381" s="106"/>
      <c r="BT381" s="106"/>
      <c r="BU381" s="106"/>
      <c r="BV381" s="106"/>
      <c r="BW381" s="106"/>
      <c r="BX381" s="106"/>
      <c r="BY381" s="106"/>
      <c r="BZ381" s="106"/>
      <c r="CA381" s="106"/>
      <c r="CB381" s="106"/>
      <c r="CC381" s="106"/>
      <c r="CD381" s="106"/>
      <c r="CE381" s="106"/>
      <c r="CF381" s="106"/>
      <c r="CG381" s="106"/>
    </row>
    <row r="382" spans="1:85">
      <c r="A382" s="9"/>
      <c r="B382" s="145"/>
      <c r="C382" s="146"/>
      <c r="D382" s="9"/>
      <c r="E382" s="9"/>
      <c r="F382" s="133"/>
      <c r="G382" s="163"/>
      <c r="H382" s="146"/>
      <c r="I382" s="9"/>
      <c r="J382" s="9"/>
      <c r="K382" s="133"/>
      <c r="L382" s="163"/>
      <c r="M382" s="146"/>
      <c r="N382" s="9"/>
      <c r="O382" s="9"/>
      <c r="P382" s="133"/>
      <c r="Q382" s="163"/>
      <c r="R382" s="146"/>
      <c r="S382" s="9"/>
      <c r="T382" s="9"/>
      <c r="U382" s="133"/>
      <c r="V382" s="163"/>
      <c r="W382" s="146"/>
      <c r="X382" s="9"/>
      <c r="Y382" s="9"/>
      <c r="Z382" s="133"/>
      <c r="AA382" s="163"/>
      <c r="AB382" s="146"/>
      <c r="AC382" s="9"/>
      <c r="AD382" s="9"/>
      <c r="AE382" s="133"/>
      <c r="AF382" s="151"/>
      <c r="AG382" s="9"/>
      <c r="AH382" s="106"/>
      <c r="AI382" s="106"/>
      <c r="AJ382" s="106"/>
      <c r="AK382" s="106"/>
      <c r="AL382" s="106"/>
      <c r="AM382" s="106"/>
      <c r="AN382" s="106"/>
      <c r="AO382" s="106"/>
      <c r="AP382" s="106"/>
      <c r="AQ382" s="106"/>
      <c r="AR382" s="106"/>
      <c r="AS382" s="106"/>
      <c r="AT382" s="106"/>
      <c r="AU382" s="106"/>
      <c r="AV382" s="106"/>
      <c r="AW382" s="106"/>
      <c r="AX382" s="106"/>
      <c r="AY382" s="106"/>
      <c r="AZ382" s="106"/>
      <c r="BA382" s="106"/>
      <c r="BB382" s="106"/>
      <c r="BC382" s="106"/>
      <c r="BD382" s="106"/>
      <c r="BE382" s="106"/>
      <c r="BF382" s="106"/>
      <c r="BG382" s="106"/>
      <c r="BH382" s="106"/>
      <c r="BI382" s="106"/>
      <c r="BJ382" s="106"/>
      <c r="BK382" s="106"/>
      <c r="BL382" s="106"/>
      <c r="BM382" s="106"/>
      <c r="BN382" s="106"/>
      <c r="BO382" s="106"/>
      <c r="BP382" s="106"/>
      <c r="BQ382" s="106"/>
      <c r="BR382" s="106"/>
      <c r="BS382" s="106"/>
      <c r="BT382" s="106"/>
      <c r="BU382" s="106"/>
      <c r="BV382" s="106"/>
      <c r="BW382" s="106"/>
      <c r="BX382" s="106"/>
      <c r="BY382" s="106"/>
      <c r="BZ382" s="106"/>
      <c r="CA382" s="106"/>
      <c r="CB382" s="106"/>
      <c r="CC382" s="106"/>
      <c r="CD382" s="106"/>
      <c r="CE382" s="106"/>
      <c r="CF382" s="106"/>
      <c r="CG382" s="106"/>
    </row>
    <row r="383" spans="1:85">
      <c r="A383" s="9"/>
      <c r="B383" s="145"/>
      <c r="C383" s="146"/>
      <c r="D383" s="9"/>
      <c r="E383" s="9"/>
      <c r="F383" s="133"/>
      <c r="G383" s="163"/>
      <c r="H383" s="146"/>
      <c r="I383" s="9"/>
      <c r="J383" s="9"/>
      <c r="K383" s="133"/>
      <c r="L383" s="163"/>
      <c r="M383" s="146"/>
      <c r="N383" s="9"/>
      <c r="O383" s="9"/>
      <c r="P383" s="133"/>
      <c r="Q383" s="163"/>
      <c r="R383" s="146"/>
      <c r="S383" s="9"/>
      <c r="T383" s="9"/>
      <c r="U383" s="133"/>
      <c r="V383" s="163"/>
      <c r="W383" s="146"/>
      <c r="X383" s="9"/>
      <c r="Y383" s="9"/>
      <c r="Z383" s="133"/>
      <c r="AA383" s="163"/>
      <c r="AB383" s="146"/>
      <c r="AC383" s="9"/>
      <c r="AD383" s="9"/>
      <c r="AE383" s="133"/>
      <c r="AF383" s="151"/>
      <c r="AG383" s="9"/>
      <c r="AH383" s="106"/>
      <c r="AI383" s="106"/>
      <c r="AJ383" s="106"/>
      <c r="AK383" s="106"/>
      <c r="AL383" s="106"/>
      <c r="AM383" s="106"/>
      <c r="AN383" s="106"/>
      <c r="AO383" s="106"/>
      <c r="AP383" s="106"/>
      <c r="AQ383" s="106"/>
      <c r="AR383" s="106"/>
      <c r="AS383" s="106"/>
      <c r="AT383" s="106"/>
      <c r="AU383" s="106"/>
      <c r="AV383" s="106"/>
      <c r="AW383" s="106"/>
      <c r="AX383" s="106"/>
      <c r="AY383" s="106"/>
      <c r="AZ383" s="106"/>
      <c r="BA383" s="106"/>
      <c r="BB383" s="106"/>
      <c r="BC383" s="106"/>
      <c r="BD383" s="106"/>
      <c r="BE383" s="106"/>
      <c r="BF383" s="106"/>
      <c r="BG383" s="106"/>
      <c r="BH383" s="106"/>
      <c r="BI383" s="106"/>
      <c r="BJ383" s="106"/>
      <c r="BK383" s="106"/>
      <c r="BL383" s="106"/>
      <c r="BM383" s="106"/>
      <c r="BN383" s="106"/>
      <c r="BO383" s="106"/>
      <c r="BP383" s="106"/>
      <c r="BQ383" s="106"/>
      <c r="BR383" s="106"/>
      <c r="BS383" s="106"/>
      <c r="BT383" s="106"/>
      <c r="BU383" s="106"/>
      <c r="BV383" s="106"/>
      <c r="BW383" s="106"/>
      <c r="BX383" s="106"/>
      <c r="BY383" s="106"/>
      <c r="BZ383" s="106"/>
      <c r="CA383" s="106"/>
      <c r="CB383" s="106"/>
      <c r="CC383" s="106"/>
      <c r="CD383" s="106"/>
      <c r="CE383" s="106"/>
      <c r="CF383" s="106"/>
      <c r="CG383" s="106"/>
    </row>
    <row r="384" spans="1:85">
      <c r="A384" s="9"/>
      <c r="B384" s="145"/>
      <c r="C384" s="146"/>
      <c r="D384" s="9"/>
      <c r="E384" s="9"/>
      <c r="F384" s="133"/>
      <c r="G384" s="163"/>
      <c r="H384" s="146"/>
      <c r="I384" s="9"/>
      <c r="J384" s="9"/>
      <c r="K384" s="133"/>
      <c r="L384" s="163"/>
      <c r="M384" s="146"/>
      <c r="N384" s="9"/>
      <c r="O384" s="9"/>
      <c r="P384" s="133"/>
      <c r="Q384" s="163"/>
      <c r="R384" s="146"/>
      <c r="S384" s="9"/>
      <c r="T384" s="9"/>
      <c r="U384" s="133"/>
      <c r="V384" s="163"/>
      <c r="W384" s="146"/>
      <c r="X384" s="9"/>
      <c r="Y384" s="9"/>
      <c r="Z384" s="133"/>
      <c r="AA384" s="163"/>
      <c r="AB384" s="146"/>
      <c r="AC384" s="9"/>
      <c r="AD384" s="9"/>
      <c r="AE384" s="133"/>
      <c r="AF384" s="151"/>
      <c r="AG384" s="9"/>
      <c r="AH384" s="106"/>
      <c r="AI384" s="106"/>
      <c r="AJ384" s="106"/>
      <c r="AK384" s="106"/>
      <c r="AL384" s="106"/>
      <c r="AM384" s="106"/>
      <c r="AN384" s="106"/>
      <c r="AO384" s="106"/>
      <c r="AP384" s="106"/>
      <c r="AQ384" s="106"/>
      <c r="AR384" s="106"/>
      <c r="AS384" s="106"/>
      <c r="AT384" s="106"/>
      <c r="AU384" s="106"/>
      <c r="AV384" s="106"/>
      <c r="AW384" s="106"/>
      <c r="AX384" s="106"/>
      <c r="AY384" s="106"/>
      <c r="AZ384" s="106"/>
      <c r="BA384" s="106"/>
      <c r="BB384" s="106"/>
      <c r="BC384" s="106"/>
      <c r="BD384" s="106"/>
      <c r="BE384" s="106"/>
      <c r="BF384" s="106"/>
      <c r="BG384" s="106"/>
      <c r="BH384" s="106"/>
      <c r="BI384" s="106"/>
      <c r="BJ384" s="106"/>
      <c r="BK384" s="106"/>
      <c r="BL384" s="106"/>
      <c r="BM384" s="106"/>
      <c r="BN384" s="106"/>
      <c r="BO384" s="106"/>
      <c r="BP384" s="106"/>
      <c r="BQ384" s="106"/>
      <c r="BR384" s="106"/>
      <c r="BS384" s="106"/>
      <c r="BT384" s="106"/>
      <c r="BU384" s="106"/>
      <c r="BV384" s="106"/>
      <c r="BW384" s="106"/>
      <c r="BX384" s="106"/>
      <c r="BY384" s="106"/>
      <c r="BZ384" s="106"/>
      <c r="CA384" s="106"/>
      <c r="CB384" s="106"/>
      <c r="CC384" s="106"/>
      <c r="CD384" s="106"/>
      <c r="CE384" s="106"/>
      <c r="CF384" s="106"/>
      <c r="CG384" s="106"/>
    </row>
    <row r="385" spans="1:85">
      <c r="A385" s="9"/>
      <c r="B385" s="145"/>
      <c r="C385" s="146"/>
      <c r="D385" s="9"/>
      <c r="E385" s="9"/>
      <c r="F385" s="133"/>
      <c r="G385" s="163"/>
      <c r="H385" s="146"/>
      <c r="I385" s="9"/>
      <c r="J385" s="9"/>
      <c r="K385" s="133"/>
      <c r="L385" s="163"/>
      <c r="M385" s="146"/>
      <c r="N385" s="9"/>
      <c r="O385" s="9"/>
      <c r="P385" s="133"/>
      <c r="Q385" s="163"/>
      <c r="R385" s="146"/>
      <c r="S385" s="9"/>
      <c r="T385" s="9"/>
      <c r="U385" s="133"/>
      <c r="V385" s="163"/>
      <c r="W385" s="146"/>
      <c r="X385" s="9"/>
      <c r="Y385" s="9"/>
      <c r="Z385" s="133"/>
      <c r="AA385" s="163"/>
      <c r="AB385" s="146"/>
      <c r="AC385" s="9"/>
      <c r="AD385" s="9"/>
      <c r="AE385" s="133"/>
      <c r="AF385" s="151"/>
      <c r="AG385" s="9"/>
      <c r="AH385" s="106"/>
      <c r="AI385" s="106"/>
      <c r="AJ385" s="106"/>
      <c r="AK385" s="106"/>
      <c r="AL385" s="106"/>
      <c r="AM385" s="106"/>
      <c r="AN385" s="106"/>
      <c r="AO385" s="106"/>
      <c r="AP385" s="106"/>
      <c r="AQ385" s="106"/>
      <c r="AR385" s="106"/>
      <c r="AS385" s="106"/>
      <c r="AT385" s="106"/>
      <c r="AU385" s="106"/>
      <c r="AV385" s="106"/>
      <c r="AW385" s="106"/>
      <c r="AX385" s="106"/>
      <c r="AY385" s="106"/>
      <c r="AZ385" s="106"/>
      <c r="BA385" s="106"/>
      <c r="BB385" s="106"/>
      <c r="BC385" s="106"/>
      <c r="BD385" s="106"/>
      <c r="BE385" s="106"/>
      <c r="BF385" s="106"/>
      <c r="BG385" s="106"/>
      <c r="BH385" s="106"/>
      <c r="BI385" s="106"/>
      <c r="BJ385" s="106"/>
      <c r="BK385" s="106"/>
      <c r="BL385" s="106"/>
      <c r="BM385" s="106"/>
      <c r="BN385" s="106"/>
      <c r="BO385" s="106"/>
      <c r="BP385" s="106"/>
      <c r="BQ385" s="106"/>
      <c r="BR385" s="106"/>
      <c r="BS385" s="106"/>
      <c r="BT385" s="106"/>
      <c r="BU385" s="106"/>
      <c r="BV385" s="106"/>
      <c r="BW385" s="106"/>
      <c r="BX385" s="106"/>
      <c r="BY385" s="106"/>
      <c r="BZ385" s="106"/>
      <c r="CA385" s="106"/>
      <c r="CB385" s="106"/>
      <c r="CC385" s="106"/>
      <c r="CD385" s="106"/>
      <c r="CE385" s="106"/>
      <c r="CF385" s="106"/>
      <c r="CG385" s="106"/>
    </row>
    <row r="386" spans="1:85">
      <c r="A386" s="9"/>
      <c r="B386" s="145"/>
      <c r="C386" s="146"/>
      <c r="D386" s="9"/>
      <c r="E386" s="9"/>
      <c r="F386" s="133"/>
      <c r="G386" s="163"/>
      <c r="H386" s="146"/>
      <c r="I386" s="9"/>
      <c r="J386" s="9"/>
      <c r="K386" s="133"/>
      <c r="L386" s="163"/>
      <c r="M386" s="146"/>
      <c r="N386" s="9"/>
      <c r="O386" s="9"/>
      <c r="P386" s="133"/>
      <c r="Q386" s="163"/>
      <c r="R386" s="146"/>
      <c r="S386" s="9"/>
      <c r="T386" s="9"/>
      <c r="U386" s="133"/>
      <c r="V386" s="163"/>
      <c r="W386" s="146"/>
      <c r="X386" s="9"/>
      <c r="Y386" s="9"/>
      <c r="Z386" s="133"/>
      <c r="AA386" s="163"/>
      <c r="AB386" s="146"/>
      <c r="AC386" s="9"/>
      <c r="AD386" s="9"/>
      <c r="AE386" s="133"/>
      <c r="AF386" s="151"/>
      <c r="AG386" s="9"/>
      <c r="AH386" s="106"/>
      <c r="AI386" s="106"/>
      <c r="AJ386" s="106"/>
      <c r="AK386" s="106"/>
      <c r="AL386" s="106"/>
      <c r="AM386" s="106"/>
      <c r="AN386" s="106"/>
      <c r="AO386" s="106"/>
      <c r="AP386" s="106"/>
      <c r="AQ386" s="106"/>
      <c r="AR386" s="106"/>
      <c r="AS386" s="106"/>
      <c r="AT386" s="106"/>
      <c r="AU386" s="106"/>
      <c r="AV386" s="106"/>
      <c r="AW386" s="106"/>
      <c r="AX386" s="106"/>
      <c r="AY386" s="106"/>
      <c r="AZ386" s="106"/>
      <c r="BA386" s="106"/>
      <c r="BB386" s="106"/>
      <c r="BC386" s="106"/>
      <c r="BD386" s="106"/>
      <c r="BE386" s="106"/>
      <c r="BF386" s="106"/>
      <c r="BG386" s="106"/>
      <c r="BH386" s="106"/>
      <c r="BI386" s="106"/>
      <c r="BJ386" s="106"/>
      <c r="BK386" s="106"/>
      <c r="BL386" s="106"/>
      <c r="BM386" s="106"/>
      <c r="BN386" s="106"/>
      <c r="BO386" s="106"/>
      <c r="BP386" s="106"/>
      <c r="BQ386" s="106"/>
      <c r="BR386" s="106"/>
      <c r="BS386" s="106"/>
      <c r="BT386" s="106"/>
      <c r="BU386" s="106"/>
      <c r="BV386" s="106"/>
      <c r="BW386" s="106"/>
      <c r="BX386" s="106"/>
      <c r="BY386" s="106"/>
      <c r="BZ386" s="106"/>
      <c r="CA386" s="106"/>
      <c r="CB386" s="106"/>
      <c r="CC386" s="106"/>
      <c r="CD386" s="106"/>
      <c r="CE386" s="106"/>
      <c r="CF386" s="106"/>
      <c r="CG386" s="106"/>
    </row>
    <row r="387" spans="1:85">
      <c r="A387" s="9"/>
      <c r="B387" s="145"/>
      <c r="C387" s="146"/>
      <c r="D387" s="9"/>
      <c r="E387" s="9"/>
      <c r="F387" s="133"/>
      <c r="G387" s="163"/>
      <c r="H387" s="146"/>
      <c r="I387" s="9"/>
      <c r="J387" s="9"/>
      <c r="K387" s="133"/>
      <c r="L387" s="163"/>
      <c r="M387" s="146"/>
      <c r="N387" s="9"/>
      <c r="O387" s="9"/>
      <c r="P387" s="133"/>
      <c r="Q387" s="163"/>
      <c r="R387" s="146"/>
      <c r="S387" s="9"/>
      <c r="T387" s="9"/>
      <c r="U387" s="133"/>
      <c r="V387" s="163"/>
      <c r="W387" s="146"/>
      <c r="X387" s="9"/>
      <c r="Y387" s="9"/>
      <c r="Z387" s="133"/>
      <c r="AA387" s="163"/>
      <c r="AB387" s="146"/>
      <c r="AC387" s="9"/>
      <c r="AD387" s="9"/>
      <c r="AE387" s="133"/>
      <c r="AF387" s="151"/>
      <c r="AG387" s="9"/>
      <c r="AH387" s="106"/>
      <c r="AI387" s="106"/>
      <c r="AJ387" s="106"/>
      <c r="AK387" s="106"/>
      <c r="AL387" s="106"/>
      <c r="AM387" s="106"/>
      <c r="AN387" s="106"/>
      <c r="AO387" s="106"/>
      <c r="AP387" s="106"/>
      <c r="AQ387" s="106"/>
      <c r="AR387" s="106"/>
      <c r="AS387" s="106"/>
      <c r="AT387" s="106"/>
      <c r="AU387" s="106"/>
      <c r="AV387" s="106"/>
      <c r="AW387" s="106"/>
      <c r="AX387" s="106"/>
      <c r="AY387" s="106"/>
      <c r="AZ387" s="106"/>
      <c r="BA387" s="106"/>
      <c r="BB387" s="106"/>
      <c r="BC387" s="106"/>
      <c r="BD387" s="106"/>
      <c r="BE387" s="106"/>
      <c r="BF387" s="106"/>
      <c r="BG387" s="106"/>
      <c r="BH387" s="106"/>
      <c r="BI387" s="106"/>
      <c r="BJ387" s="106"/>
      <c r="BK387" s="106"/>
      <c r="BL387" s="106"/>
      <c r="BM387" s="106"/>
      <c r="BN387" s="106"/>
      <c r="BO387" s="106"/>
      <c r="BP387" s="106"/>
      <c r="BQ387" s="106"/>
      <c r="BR387" s="106"/>
      <c r="BS387" s="106"/>
      <c r="BT387" s="106"/>
      <c r="BU387" s="106"/>
      <c r="BV387" s="106"/>
      <c r="BW387" s="106"/>
      <c r="BX387" s="106"/>
      <c r="BY387" s="106"/>
      <c r="BZ387" s="106"/>
      <c r="CA387" s="106"/>
      <c r="CB387" s="106"/>
      <c r="CC387" s="106"/>
      <c r="CD387" s="106"/>
      <c r="CE387" s="106"/>
      <c r="CF387" s="106"/>
      <c r="CG387" s="106"/>
    </row>
    <row r="388" spans="1:85">
      <c r="A388" s="9"/>
      <c r="B388" s="145"/>
      <c r="C388" s="146"/>
      <c r="D388" s="9"/>
      <c r="E388" s="9"/>
      <c r="F388" s="133"/>
      <c r="G388" s="163"/>
      <c r="H388" s="146"/>
      <c r="I388" s="9"/>
      <c r="J388" s="9"/>
      <c r="K388" s="133"/>
      <c r="L388" s="163"/>
      <c r="M388" s="146"/>
      <c r="N388" s="9"/>
      <c r="O388" s="9"/>
      <c r="P388" s="133"/>
      <c r="Q388" s="163"/>
      <c r="R388" s="146"/>
      <c r="S388" s="9"/>
      <c r="T388" s="9"/>
      <c r="U388" s="133"/>
      <c r="V388" s="163"/>
      <c r="W388" s="146"/>
      <c r="X388" s="9"/>
      <c r="Y388" s="9"/>
      <c r="Z388" s="133"/>
      <c r="AA388" s="163"/>
      <c r="AB388" s="146"/>
      <c r="AC388" s="9"/>
      <c r="AD388" s="9"/>
      <c r="AE388" s="133"/>
      <c r="AF388" s="151"/>
      <c r="AG388" s="9"/>
      <c r="AH388" s="106"/>
      <c r="AI388" s="106"/>
      <c r="AJ388" s="106"/>
      <c r="AK388" s="106"/>
      <c r="AL388" s="106"/>
      <c r="AM388" s="106"/>
      <c r="AN388" s="106"/>
      <c r="AO388" s="106"/>
      <c r="AP388" s="106"/>
      <c r="AQ388" s="106"/>
      <c r="AR388" s="106"/>
      <c r="AS388" s="106"/>
      <c r="AT388" s="106"/>
      <c r="AU388" s="106"/>
      <c r="AV388" s="106"/>
      <c r="AW388" s="106"/>
      <c r="AX388" s="106"/>
      <c r="AY388" s="106"/>
      <c r="AZ388" s="106"/>
      <c r="BA388" s="106"/>
      <c r="BB388" s="106"/>
      <c r="BC388" s="106"/>
      <c r="BD388" s="106"/>
      <c r="BE388" s="106"/>
      <c r="BF388" s="106"/>
      <c r="BG388" s="106"/>
      <c r="BH388" s="106"/>
      <c r="BI388" s="106"/>
      <c r="BJ388" s="106"/>
      <c r="BK388" s="106"/>
      <c r="BL388" s="106"/>
      <c r="BM388" s="106"/>
      <c r="BN388" s="106"/>
      <c r="BO388" s="106"/>
      <c r="BP388" s="106"/>
      <c r="BQ388" s="106"/>
      <c r="BR388" s="106"/>
      <c r="BS388" s="106"/>
      <c r="BT388" s="106"/>
      <c r="BU388" s="106"/>
      <c r="BV388" s="106"/>
      <c r="BW388" s="106"/>
      <c r="BX388" s="106"/>
      <c r="BY388" s="106"/>
      <c r="BZ388" s="106"/>
      <c r="CA388" s="106"/>
      <c r="CB388" s="106"/>
      <c r="CC388" s="106"/>
      <c r="CD388" s="106"/>
      <c r="CE388" s="106"/>
      <c r="CF388" s="106"/>
      <c r="CG388" s="106"/>
    </row>
    <row r="389" spans="1:85">
      <c r="A389" s="9"/>
      <c r="B389" s="145"/>
      <c r="C389" s="146"/>
      <c r="D389" s="9"/>
      <c r="E389" s="9"/>
      <c r="F389" s="133"/>
      <c r="G389" s="163"/>
      <c r="H389" s="146"/>
      <c r="I389" s="9"/>
      <c r="J389" s="9"/>
      <c r="K389" s="133"/>
      <c r="L389" s="163"/>
      <c r="M389" s="146"/>
      <c r="N389" s="9"/>
      <c r="O389" s="9"/>
      <c r="P389" s="133"/>
      <c r="Q389" s="163"/>
      <c r="R389" s="146"/>
      <c r="S389" s="9"/>
      <c r="T389" s="9"/>
      <c r="U389" s="133"/>
      <c r="V389" s="163"/>
      <c r="W389" s="146"/>
      <c r="X389" s="9"/>
      <c r="Y389" s="9"/>
      <c r="Z389" s="133"/>
      <c r="AA389" s="163"/>
      <c r="AB389" s="146"/>
      <c r="AC389" s="9"/>
      <c r="AD389" s="9"/>
      <c r="AE389" s="133"/>
      <c r="AF389" s="151"/>
      <c r="AG389" s="9"/>
      <c r="AH389" s="106"/>
      <c r="AI389" s="106"/>
      <c r="AJ389" s="106"/>
      <c r="AK389" s="106"/>
      <c r="AL389" s="106"/>
      <c r="AM389" s="106"/>
      <c r="AN389" s="106"/>
      <c r="AO389" s="106"/>
      <c r="AP389" s="106"/>
      <c r="AQ389" s="106"/>
      <c r="AR389" s="106"/>
      <c r="AS389" s="106"/>
      <c r="AT389" s="106"/>
      <c r="AU389" s="106"/>
      <c r="AV389" s="106"/>
      <c r="AW389" s="106"/>
      <c r="AX389" s="106"/>
      <c r="AY389" s="106"/>
      <c r="AZ389" s="106"/>
      <c r="BA389" s="106"/>
      <c r="BB389" s="106"/>
      <c r="BC389" s="106"/>
      <c r="BD389" s="106"/>
      <c r="BE389" s="106"/>
      <c r="BF389" s="106"/>
      <c r="BG389" s="106"/>
      <c r="BH389" s="106"/>
      <c r="BI389" s="106"/>
      <c r="BJ389" s="106"/>
      <c r="BK389" s="106"/>
      <c r="BL389" s="106"/>
      <c r="BM389" s="106"/>
      <c r="BN389" s="106"/>
      <c r="BO389" s="106"/>
      <c r="BP389" s="106"/>
      <c r="BQ389" s="106"/>
      <c r="BR389" s="106"/>
      <c r="BS389" s="106"/>
      <c r="BT389" s="106"/>
      <c r="BU389" s="106"/>
      <c r="BV389" s="106"/>
      <c r="BW389" s="106"/>
      <c r="BX389" s="106"/>
      <c r="BY389" s="106"/>
      <c r="BZ389" s="106"/>
      <c r="CA389" s="106"/>
      <c r="CB389" s="106"/>
      <c r="CC389" s="106"/>
      <c r="CD389" s="106"/>
      <c r="CE389" s="106"/>
      <c r="CF389" s="106"/>
      <c r="CG389" s="106"/>
    </row>
    <row r="390" spans="1:85">
      <c r="A390" s="9"/>
      <c r="B390" s="145"/>
      <c r="C390" s="146"/>
      <c r="D390" s="9"/>
      <c r="E390" s="9"/>
      <c r="F390" s="133"/>
      <c r="G390" s="163"/>
      <c r="H390" s="146"/>
      <c r="I390" s="9"/>
      <c r="J390" s="9"/>
      <c r="K390" s="133"/>
      <c r="L390" s="163"/>
      <c r="M390" s="146"/>
      <c r="N390" s="9"/>
      <c r="O390" s="9"/>
      <c r="P390" s="133"/>
      <c r="Q390" s="163"/>
      <c r="R390" s="146"/>
      <c r="S390" s="9"/>
      <c r="T390" s="9"/>
      <c r="U390" s="133"/>
      <c r="V390" s="163"/>
      <c r="W390" s="146"/>
      <c r="X390" s="9"/>
      <c r="Y390" s="9"/>
      <c r="Z390" s="133"/>
      <c r="AA390" s="163"/>
      <c r="AB390" s="146"/>
      <c r="AC390" s="9"/>
      <c r="AD390" s="9"/>
      <c r="AE390" s="133"/>
      <c r="AF390" s="151"/>
      <c r="AG390" s="9"/>
      <c r="AH390" s="106"/>
      <c r="AI390" s="106"/>
      <c r="AJ390" s="106"/>
      <c r="AK390" s="106"/>
      <c r="AL390" s="106"/>
      <c r="AM390" s="106"/>
      <c r="AN390" s="106"/>
      <c r="AO390" s="106"/>
      <c r="AP390" s="106"/>
      <c r="AQ390" s="106"/>
      <c r="AR390" s="106"/>
      <c r="AS390" s="106"/>
      <c r="AT390" s="106"/>
      <c r="AU390" s="106"/>
      <c r="AV390" s="106"/>
      <c r="AW390" s="106"/>
      <c r="AX390" s="106"/>
      <c r="AY390" s="106"/>
      <c r="AZ390" s="106"/>
      <c r="BA390" s="106"/>
      <c r="BB390" s="106"/>
      <c r="BC390" s="106"/>
      <c r="BD390" s="106"/>
      <c r="BE390" s="106"/>
      <c r="BF390" s="106"/>
      <c r="BG390" s="106"/>
      <c r="BH390" s="106"/>
      <c r="BI390" s="106"/>
      <c r="BJ390" s="106"/>
      <c r="BK390" s="106"/>
      <c r="BL390" s="106"/>
      <c r="BM390" s="106"/>
      <c r="BN390" s="106"/>
      <c r="BO390" s="106"/>
      <c r="BP390" s="106"/>
      <c r="BQ390" s="106"/>
      <c r="BR390" s="106"/>
      <c r="BS390" s="106"/>
      <c r="BT390" s="106"/>
      <c r="BU390" s="106"/>
      <c r="BV390" s="106"/>
      <c r="BW390" s="106"/>
      <c r="BX390" s="106"/>
      <c r="BY390" s="106"/>
      <c r="BZ390" s="106"/>
      <c r="CA390" s="106"/>
      <c r="CB390" s="106"/>
      <c r="CC390" s="106"/>
      <c r="CD390" s="106"/>
      <c r="CE390" s="106"/>
      <c r="CF390" s="106"/>
      <c r="CG390" s="106"/>
    </row>
    <row r="391" spans="1:85">
      <c r="A391" s="9"/>
      <c r="B391" s="145"/>
      <c r="C391" s="146"/>
      <c r="D391" s="9"/>
      <c r="E391" s="9"/>
      <c r="F391" s="133"/>
      <c r="G391" s="163"/>
      <c r="H391" s="146"/>
      <c r="I391" s="9"/>
      <c r="J391" s="9"/>
      <c r="K391" s="133"/>
      <c r="L391" s="163"/>
      <c r="M391" s="146"/>
      <c r="N391" s="9"/>
      <c r="O391" s="9"/>
      <c r="P391" s="133"/>
      <c r="Q391" s="163"/>
      <c r="R391" s="146"/>
      <c r="S391" s="9"/>
      <c r="T391" s="9"/>
      <c r="U391" s="133"/>
      <c r="V391" s="163"/>
      <c r="W391" s="146"/>
      <c r="X391" s="9"/>
      <c r="Y391" s="9"/>
      <c r="Z391" s="133"/>
      <c r="AA391" s="163"/>
      <c r="AB391" s="146"/>
      <c r="AC391" s="9"/>
      <c r="AD391" s="9"/>
      <c r="AE391" s="133"/>
      <c r="AF391" s="151"/>
      <c r="AG391" s="9"/>
      <c r="AH391" s="106"/>
      <c r="AI391" s="106"/>
      <c r="AJ391" s="106"/>
      <c r="AK391" s="106"/>
      <c r="AL391" s="106"/>
      <c r="AM391" s="106"/>
      <c r="AN391" s="106"/>
      <c r="AO391" s="106"/>
      <c r="AP391" s="106"/>
      <c r="AQ391" s="106"/>
      <c r="AR391" s="106"/>
      <c r="AS391" s="106"/>
      <c r="AT391" s="106"/>
      <c r="AU391" s="106"/>
      <c r="AV391" s="106"/>
      <c r="AW391" s="106"/>
      <c r="AX391" s="106"/>
      <c r="AY391" s="106"/>
      <c r="AZ391" s="106"/>
      <c r="BA391" s="106"/>
      <c r="BB391" s="106"/>
      <c r="BC391" s="106"/>
      <c r="BD391" s="106"/>
      <c r="BE391" s="106"/>
      <c r="BF391" s="106"/>
      <c r="BG391" s="106"/>
      <c r="BH391" s="106"/>
      <c r="BI391" s="106"/>
      <c r="BJ391" s="106"/>
      <c r="BK391" s="106"/>
      <c r="BL391" s="106"/>
      <c r="BM391" s="106"/>
      <c r="BN391" s="106"/>
      <c r="BO391" s="106"/>
      <c r="BP391" s="106"/>
      <c r="BQ391" s="106"/>
      <c r="BR391" s="106"/>
      <c r="BS391" s="106"/>
      <c r="BT391" s="106"/>
      <c r="BU391" s="106"/>
      <c r="BV391" s="106"/>
      <c r="BW391" s="106"/>
      <c r="BX391" s="106"/>
      <c r="BY391" s="106"/>
      <c r="BZ391" s="106"/>
      <c r="CA391" s="106"/>
      <c r="CB391" s="106"/>
      <c r="CC391" s="106"/>
      <c r="CD391" s="106"/>
      <c r="CE391" s="106"/>
      <c r="CF391" s="106"/>
      <c r="CG391" s="106"/>
    </row>
    <row r="392" spans="1:85">
      <c r="A392" s="9"/>
      <c r="B392" s="145"/>
      <c r="C392" s="146"/>
      <c r="D392" s="9"/>
      <c r="E392" s="9"/>
      <c r="F392" s="133"/>
      <c r="G392" s="163"/>
      <c r="H392" s="146"/>
      <c r="I392" s="9"/>
      <c r="J392" s="9"/>
      <c r="K392" s="133"/>
      <c r="L392" s="163"/>
      <c r="M392" s="146"/>
      <c r="N392" s="9"/>
      <c r="O392" s="9"/>
      <c r="P392" s="133"/>
      <c r="Q392" s="163"/>
      <c r="R392" s="146"/>
      <c r="S392" s="9"/>
      <c r="T392" s="9"/>
      <c r="U392" s="133"/>
      <c r="V392" s="163"/>
      <c r="W392" s="146"/>
      <c r="X392" s="9"/>
      <c r="Y392" s="9"/>
      <c r="Z392" s="133"/>
      <c r="AA392" s="163"/>
      <c r="AB392" s="146"/>
      <c r="AC392" s="9"/>
      <c r="AD392" s="9"/>
      <c r="AE392" s="133"/>
      <c r="AF392" s="151"/>
      <c r="AG392" s="9"/>
      <c r="AH392" s="106"/>
      <c r="AI392" s="106"/>
      <c r="AJ392" s="106"/>
      <c r="AK392" s="106"/>
      <c r="AL392" s="106"/>
      <c r="AM392" s="106"/>
      <c r="AN392" s="106"/>
      <c r="AO392" s="106"/>
      <c r="AP392" s="106"/>
      <c r="AQ392" s="106"/>
      <c r="AR392" s="106"/>
      <c r="AS392" s="106"/>
      <c r="AT392" s="106"/>
      <c r="AU392" s="106"/>
      <c r="AV392" s="106"/>
      <c r="AW392" s="106"/>
      <c r="AX392" s="106"/>
      <c r="AY392" s="106"/>
      <c r="AZ392" s="106"/>
      <c r="BA392" s="106"/>
      <c r="BB392" s="106"/>
      <c r="BC392" s="106"/>
      <c r="BD392" s="106"/>
      <c r="BE392" s="106"/>
      <c r="BF392" s="106"/>
      <c r="BG392" s="106"/>
      <c r="BH392" s="106"/>
      <c r="BI392" s="106"/>
      <c r="BJ392" s="106"/>
      <c r="BK392" s="106"/>
      <c r="BL392" s="106"/>
      <c r="BM392" s="106"/>
      <c r="BN392" s="106"/>
      <c r="BO392" s="106"/>
      <c r="BP392" s="106"/>
      <c r="BQ392" s="106"/>
      <c r="BR392" s="106"/>
      <c r="BS392" s="106"/>
      <c r="BT392" s="106"/>
      <c r="BU392" s="106"/>
      <c r="BV392" s="106"/>
      <c r="BW392" s="106"/>
      <c r="BX392" s="106"/>
      <c r="BY392" s="106"/>
      <c r="BZ392" s="106"/>
      <c r="CA392" s="106"/>
      <c r="CB392" s="106"/>
      <c r="CC392" s="106"/>
      <c r="CD392" s="106"/>
      <c r="CE392" s="106"/>
      <c r="CF392" s="106"/>
      <c r="CG392" s="106"/>
    </row>
    <row r="393" spans="1:85">
      <c r="A393" s="9"/>
      <c r="B393" s="145"/>
      <c r="C393" s="146"/>
      <c r="D393" s="9"/>
      <c r="E393" s="9"/>
      <c r="F393" s="133"/>
      <c r="G393" s="163"/>
      <c r="H393" s="146"/>
      <c r="I393" s="9"/>
      <c r="J393" s="9"/>
      <c r="K393" s="133"/>
      <c r="L393" s="163"/>
      <c r="M393" s="146"/>
      <c r="N393" s="9"/>
      <c r="O393" s="9"/>
      <c r="P393" s="133"/>
      <c r="Q393" s="163"/>
      <c r="R393" s="146"/>
      <c r="S393" s="9"/>
      <c r="T393" s="9"/>
      <c r="U393" s="133"/>
      <c r="V393" s="163"/>
      <c r="W393" s="146"/>
      <c r="X393" s="9"/>
      <c r="Y393" s="9"/>
      <c r="Z393" s="133"/>
      <c r="AA393" s="163"/>
      <c r="AB393" s="146"/>
      <c r="AC393" s="9"/>
      <c r="AD393" s="9"/>
      <c r="AE393" s="133"/>
      <c r="AF393" s="151"/>
      <c r="AG393" s="9"/>
      <c r="AH393" s="106"/>
      <c r="AI393" s="106"/>
      <c r="AJ393" s="106"/>
      <c r="AK393" s="106"/>
      <c r="AL393" s="106"/>
      <c r="AM393" s="106"/>
      <c r="AN393" s="106"/>
      <c r="AO393" s="106"/>
      <c r="AP393" s="106"/>
      <c r="AQ393" s="106"/>
      <c r="AR393" s="106"/>
      <c r="AS393" s="106"/>
      <c r="AT393" s="106"/>
      <c r="AU393" s="106"/>
      <c r="AV393" s="106"/>
      <c r="AW393" s="106"/>
      <c r="AX393" s="106"/>
      <c r="AY393" s="106"/>
      <c r="AZ393" s="106"/>
      <c r="BA393" s="106"/>
      <c r="BB393" s="106"/>
      <c r="BC393" s="106"/>
      <c r="BD393" s="106"/>
      <c r="BE393" s="106"/>
      <c r="BF393" s="106"/>
      <c r="BG393" s="106"/>
      <c r="BH393" s="106"/>
      <c r="BI393" s="106"/>
      <c r="BJ393" s="106"/>
      <c r="BK393" s="106"/>
      <c r="BL393" s="106"/>
      <c r="BM393" s="106"/>
      <c r="BN393" s="106"/>
      <c r="BO393" s="106"/>
      <c r="BP393" s="106"/>
      <c r="BQ393" s="106"/>
      <c r="BR393" s="106"/>
      <c r="BS393" s="106"/>
      <c r="BT393" s="106"/>
      <c r="BU393" s="106"/>
      <c r="BV393" s="106"/>
      <c r="BW393" s="106"/>
      <c r="BX393" s="106"/>
      <c r="BY393" s="106"/>
      <c r="BZ393" s="106"/>
      <c r="CA393" s="106"/>
      <c r="CB393" s="106"/>
      <c r="CC393" s="106"/>
      <c r="CD393" s="106"/>
      <c r="CE393" s="106"/>
      <c r="CF393" s="106"/>
      <c r="CG393" s="106"/>
    </row>
    <row r="394" spans="1:85">
      <c r="A394" s="9"/>
      <c r="B394" s="145"/>
      <c r="C394" s="146"/>
      <c r="D394" s="9"/>
      <c r="E394" s="9"/>
      <c r="F394" s="133"/>
      <c r="G394" s="163"/>
      <c r="H394" s="146"/>
      <c r="I394" s="9"/>
      <c r="J394" s="9"/>
      <c r="K394" s="133"/>
      <c r="L394" s="163"/>
      <c r="M394" s="146"/>
      <c r="N394" s="9"/>
      <c r="O394" s="9"/>
      <c r="P394" s="133"/>
      <c r="Q394" s="163"/>
      <c r="R394" s="146"/>
      <c r="S394" s="9"/>
      <c r="T394" s="9"/>
      <c r="U394" s="133"/>
      <c r="V394" s="163"/>
      <c r="W394" s="146"/>
      <c r="X394" s="9"/>
      <c r="Y394" s="9"/>
      <c r="Z394" s="133"/>
      <c r="AA394" s="163"/>
      <c r="AB394" s="146"/>
      <c r="AC394" s="9"/>
      <c r="AD394" s="9"/>
      <c r="AE394" s="133"/>
      <c r="AF394" s="151"/>
      <c r="AG394" s="9"/>
      <c r="AH394" s="106"/>
      <c r="AI394" s="106"/>
      <c r="AJ394" s="106"/>
      <c r="AK394" s="106"/>
      <c r="AL394" s="106"/>
      <c r="AM394" s="106"/>
      <c r="AN394" s="106"/>
      <c r="AO394" s="106"/>
      <c r="AP394" s="106"/>
      <c r="AQ394" s="106"/>
      <c r="AR394" s="106"/>
      <c r="AS394" s="106"/>
      <c r="AT394" s="106"/>
      <c r="AU394" s="106"/>
      <c r="AV394" s="106"/>
      <c r="AW394" s="106"/>
      <c r="AX394" s="106"/>
      <c r="AY394" s="106"/>
      <c r="AZ394" s="106"/>
      <c r="BA394" s="106"/>
      <c r="BB394" s="106"/>
      <c r="BC394" s="106"/>
      <c r="BD394" s="106"/>
      <c r="BE394" s="106"/>
      <c r="BF394" s="106"/>
      <c r="BG394" s="106"/>
      <c r="BH394" s="106"/>
      <c r="BI394" s="106"/>
      <c r="BJ394" s="106"/>
      <c r="BK394" s="106"/>
      <c r="BL394" s="106"/>
      <c r="BM394" s="106"/>
      <c r="BN394" s="106"/>
      <c r="BO394" s="106"/>
      <c r="BP394" s="106"/>
      <c r="BQ394" s="106"/>
      <c r="BR394" s="106"/>
      <c r="BS394" s="106"/>
      <c r="BT394" s="106"/>
      <c r="BU394" s="106"/>
      <c r="BV394" s="106"/>
      <c r="BW394" s="106"/>
      <c r="BX394" s="106"/>
      <c r="BY394" s="106"/>
      <c r="BZ394" s="106"/>
      <c r="CA394" s="106"/>
      <c r="CB394" s="106"/>
      <c r="CC394" s="106"/>
      <c r="CD394" s="106"/>
      <c r="CE394" s="106"/>
      <c r="CF394" s="106"/>
      <c r="CG394" s="106"/>
    </row>
    <row r="395" spans="1:85">
      <c r="A395" s="72"/>
      <c r="B395" s="145"/>
      <c r="C395" s="146"/>
      <c r="D395" s="9"/>
      <c r="E395" s="9"/>
      <c r="F395" s="133"/>
      <c r="G395" s="163"/>
      <c r="H395" s="146"/>
      <c r="I395" s="9"/>
      <c r="J395" s="9"/>
      <c r="K395" s="133"/>
      <c r="L395" s="164"/>
      <c r="M395" s="146"/>
      <c r="N395" s="9"/>
      <c r="O395" s="9"/>
      <c r="P395" s="133"/>
      <c r="Q395" s="164"/>
      <c r="R395" s="146"/>
      <c r="S395" s="9"/>
      <c r="T395" s="9"/>
      <c r="U395" s="133"/>
      <c r="V395" s="164"/>
      <c r="W395" s="146"/>
      <c r="X395" s="9"/>
      <c r="Y395" s="9"/>
      <c r="Z395" s="133"/>
      <c r="AA395" s="164"/>
      <c r="AB395" s="146"/>
      <c r="AC395" s="9"/>
      <c r="AD395" s="9"/>
      <c r="AE395" s="133"/>
      <c r="AF395" s="151"/>
      <c r="AG395" s="72"/>
      <c r="AH395" s="106"/>
      <c r="AI395" s="106"/>
      <c r="AJ395" s="106"/>
      <c r="AK395" s="106"/>
      <c r="AL395" s="106"/>
      <c r="AM395" s="106"/>
      <c r="AN395" s="106"/>
      <c r="AO395" s="106"/>
      <c r="AP395" s="106"/>
      <c r="AQ395" s="106"/>
      <c r="AR395" s="106"/>
      <c r="AS395" s="106"/>
      <c r="AT395" s="106"/>
      <c r="AU395" s="106"/>
      <c r="AV395" s="106"/>
      <c r="AW395" s="106"/>
      <c r="AX395" s="106"/>
      <c r="AY395" s="106"/>
      <c r="AZ395" s="106"/>
      <c r="BA395" s="106"/>
      <c r="BB395" s="106"/>
      <c r="BC395" s="106"/>
      <c r="BD395" s="106"/>
      <c r="BE395" s="106"/>
      <c r="BF395" s="106"/>
      <c r="BG395" s="106"/>
      <c r="BH395" s="106"/>
      <c r="BI395" s="106"/>
      <c r="BJ395" s="106"/>
      <c r="BK395" s="106"/>
      <c r="BL395" s="106"/>
      <c r="BM395" s="106"/>
      <c r="BN395" s="106"/>
      <c r="BO395" s="106"/>
      <c r="BP395" s="106"/>
      <c r="BQ395" s="106"/>
      <c r="BR395" s="106"/>
      <c r="BS395" s="106"/>
      <c r="BT395" s="106"/>
      <c r="BU395" s="106"/>
      <c r="BV395" s="106"/>
      <c r="BW395" s="106"/>
      <c r="BX395" s="106"/>
      <c r="BY395" s="106"/>
      <c r="BZ395" s="106"/>
      <c r="CA395" s="106"/>
      <c r="CB395" s="106"/>
      <c r="CC395" s="106"/>
      <c r="CD395" s="106"/>
      <c r="CE395" s="106"/>
      <c r="CF395" s="106"/>
      <c r="CG395" s="106"/>
    </row>
    <row r="396" spans="1:85">
      <c r="A396" s="72"/>
      <c r="B396" s="145"/>
      <c r="C396" s="146"/>
      <c r="D396" s="9"/>
      <c r="E396" s="9"/>
      <c r="F396" s="133"/>
      <c r="G396" s="163"/>
      <c r="H396" s="146"/>
      <c r="I396" s="9"/>
      <c r="J396" s="9"/>
      <c r="K396" s="133"/>
      <c r="L396" s="164"/>
      <c r="M396" s="146"/>
      <c r="N396" s="9"/>
      <c r="O396" s="9"/>
      <c r="P396" s="133"/>
      <c r="Q396" s="164"/>
      <c r="R396" s="146"/>
      <c r="S396" s="9"/>
      <c r="T396" s="9"/>
      <c r="U396" s="133"/>
      <c r="V396" s="164"/>
      <c r="W396" s="146"/>
      <c r="X396" s="9"/>
      <c r="Y396" s="9"/>
      <c r="Z396" s="133"/>
      <c r="AA396" s="164"/>
      <c r="AB396" s="146"/>
      <c r="AC396" s="9"/>
      <c r="AD396" s="9"/>
      <c r="AE396" s="133"/>
      <c r="AF396" s="151"/>
      <c r="AG396" s="72"/>
      <c r="AH396" s="106"/>
      <c r="AI396" s="106"/>
      <c r="AJ396" s="106"/>
      <c r="AK396" s="106"/>
      <c r="AL396" s="106"/>
      <c r="AM396" s="106"/>
      <c r="AN396" s="106"/>
      <c r="AO396" s="106"/>
      <c r="AP396" s="106"/>
      <c r="AQ396" s="106"/>
      <c r="AR396" s="106"/>
      <c r="AS396" s="106"/>
      <c r="AT396" s="106"/>
      <c r="AU396" s="106"/>
      <c r="AV396" s="106"/>
      <c r="AW396" s="106"/>
      <c r="AX396" s="106"/>
      <c r="AY396" s="106"/>
      <c r="AZ396" s="106"/>
      <c r="BA396" s="106"/>
      <c r="BB396" s="106"/>
      <c r="BC396" s="106"/>
      <c r="BD396" s="106"/>
      <c r="BE396" s="106"/>
      <c r="BF396" s="106"/>
      <c r="BG396" s="106"/>
      <c r="BH396" s="106"/>
      <c r="BI396" s="106"/>
      <c r="BJ396" s="106"/>
      <c r="BK396" s="106"/>
      <c r="BL396" s="106"/>
      <c r="BM396" s="106"/>
      <c r="BN396" s="106"/>
      <c r="BO396" s="106"/>
      <c r="BP396" s="106"/>
      <c r="BQ396" s="106"/>
      <c r="BR396" s="106"/>
      <c r="BS396" s="106"/>
      <c r="BT396" s="106"/>
      <c r="BU396" s="106"/>
      <c r="BV396" s="106"/>
      <c r="BW396" s="106"/>
      <c r="BX396" s="106"/>
      <c r="BY396" s="106"/>
      <c r="BZ396" s="106"/>
      <c r="CA396" s="106"/>
      <c r="CB396" s="106"/>
      <c r="CC396" s="106"/>
      <c r="CD396" s="106"/>
      <c r="CE396" s="106"/>
      <c r="CF396" s="106"/>
      <c r="CG396" s="106"/>
    </row>
    <row r="397" spans="1:85">
      <c r="A397" s="72"/>
      <c r="B397" s="145"/>
      <c r="C397" s="146"/>
      <c r="D397" s="9"/>
      <c r="E397" s="9"/>
      <c r="F397" s="133"/>
      <c r="G397" s="163"/>
      <c r="H397" s="146"/>
      <c r="I397" s="9"/>
      <c r="J397" s="9"/>
      <c r="K397" s="133"/>
      <c r="L397" s="164"/>
      <c r="M397" s="146"/>
      <c r="N397" s="9"/>
      <c r="O397" s="9"/>
      <c r="P397" s="133"/>
      <c r="Q397" s="164"/>
      <c r="R397" s="146"/>
      <c r="S397" s="9"/>
      <c r="T397" s="9"/>
      <c r="U397" s="133"/>
      <c r="V397" s="164"/>
      <c r="W397" s="146"/>
      <c r="X397" s="9"/>
      <c r="Y397" s="9"/>
      <c r="Z397" s="133"/>
      <c r="AA397" s="164"/>
      <c r="AB397" s="146"/>
      <c r="AC397" s="9"/>
      <c r="AD397" s="9"/>
      <c r="AE397" s="133"/>
      <c r="AF397" s="151"/>
      <c r="AG397" s="72"/>
      <c r="AH397" s="106"/>
      <c r="AI397" s="106"/>
      <c r="AJ397" s="106"/>
      <c r="AK397" s="106"/>
      <c r="AL397" s="106"/>
      <c r="AM397" s="106"/>
      <c r="AN397" s="106"/>
      <c r="AO397" s="106"/>
      <c r="AP397" s="106"/>
      <c r="AQ397" s="106"/>
      <c r="AR397" s="106"/>
      <c r="AS397" s="106"/>
      <c r="AT397" s="106"/>
      <c r="AU397" s="106"/>
      <c r="AV397" s="106"/>
      <c r="AW397" s="106"/>
      <c r="AX397" s="106"/>
      <c r="AY397" s="106"/>
      <c r="AZ397" s="106"/>
      <c r="BA397" s="106"/>
      <c r="BB397" s="106"/>
      <c r="BC397" s="106"/>
      <c r="BD397" s="106"/>
      <c r="BE397" s="106"/>
      <c r="BF397" s="106"/>
      <c r="BG397" s="106"/>
      <c r="BH397" s="106"/>
      <c r="BI397" s="106"/>
      <c r="BJ397" s="106"/>
      <c r="BK397" s="106"/>
      <c r="BL397" s="106"/>
      <c r="BM397" s="106"/>
      <c r="BN397" s="106"/>
      <c r="BO397" s="106"/>
      <c r="BP397" s="106"/>
      <c r="BQ397" s="106"/>
      <c r="BR397" s="106"/>
      <c r="BS397" s="106"/>
      <c r="BT397" s="106"/>
      <c r="BU397" s="106"/>
      <c r="BV397" s="106"/>
      <c r="BW397" s="106"/>
      <c r="BX397" s="106"/>
      <c r="BY397" s="106"/>
      <c r="BZ397" s="106"/>
      <c r="CA397" s="106"/>
      <c r="CB397" s="106"/>
      <c r="CC397" s="106"/>
      <c r="CD397" s="106"/>
      <c r="CE397" s="106"/>
      <c r="CF397" s="106"/>
      <c r="CG397" s="106"/>
    </row>
    <row r="398" spans="1:85">
      <c r="A398" s="72"/>
      <c r="B398" s="145"/>
      <c r="C398" s="146"/>
      <c r="D398" s="9"/>
      <c r="E398" s="9"/>
      <c r="F398" s="133"/>
      <c r="G398" s="163"/>
      <c r="H398" s="146"/>
      <c r="I398" s="9"/>
      <c r="J398" s="9"/>
      <c r="K398" s="133"/>
      <c r="L398" s="164"/>
      <c r="M398" s="146"/>
      <c r="N398" s="9"/>
      <c r="O398" s="9"/>
      <c r="P398" s="133"/>
      <c r="Q398" s="164"/>
      <c r="R398" s="146"/>
      <c r="S398" s="9"/>
      <c r="T398" s="9"/>
      <c r="U398" s="133"/>
      <c r="V398" s="164"/>
      <c r="W398" s="146"/>
      <c r="X398" s="9"/>
      <c r="Y398" s="9"/>
      <c r="Z398" s="133"/>
      <c r="AA398" s="164"/>
      <c r="AB398" s="146"/>
      <c r="AC398" s="9"/>
      <c r="AD398" s="9"/>
      <c r="AE398" s="133"/>
      <c r="AF398" s="151"/>
      <c r="AG398" s="72"/>
      <c r="AH398" s="106"/>
      <c r="AI398" s="106"/>
      <c r="AJ398" s="106"/>
      <c r="AK398" s="106"/>
      <c r="AL398" s="106"/>
      <c r="AM398" s="106"/>
      <c r="AN398" s="106"/>
      <c r="AO398" s="106"/>
      <c r="AP398" s="106"/>
      <c r="AQ398" s="106"/>
      <c r="AR398" s="106"/>
      <c r="AS398" s="106"/>
      <c r="AT398" s="106"/>
      <c r="AU398" s="106"/>
      <c r="AV398" s="106"/>
      <c r="AW398" s="106"/>
      <c r="AX398" s="106"/>
      <c r="AY398" s="106"/>
      <c r="AZ398" s="106"/>
      <c r="BA398" s="106"/>
      <c r="BB398" s="106"/>
      <c r="BC398" s="106"/>
      <c r="BD398" s="106"/>
      <c r="BE398" s="106"/>
      <c r="BF398" s="106"/>
      <c r="BG398" s="106"/>
      <c r="BH398" s="106"/>
      <c r="BI398" s="106"/>
      <c r="BJ398" s="106"/>
      <c r="BK398" s="106"/>
      <c r="BL398" s="106"/>
      <c r="BM398" s="106"/>
      <c r="BN398" s="106"/>
      <c r="BO398" s="106"/>
      <c r="BP398" s="106"/>
      <c r="BQ398" s="106"/>
      <c r="BR398" s="106"/>
      <c r="BS398" s="106"/>
      <c r="BT398" s="106"/>
      <c r="BU398" s="106"/>
      <c r="BV398" s="106"/>
      <c r="BW398" s="106"/>
      <c r="BX398" s="106"/>
      <c r="BY398" s="106"/>
      <c r="BZ398" s="106"/>
      <c r="CA398" s="106"/>
      <c r="CB398" s="106"/>
      <c r="CC398" s="106"/>
      <c r="CD398" s="106"/>
      <c r="CE398" s="106"/>
      <c r="CF398" s="106"/>
      <c r="CG398" s="106"/>
    </row>
    <row r="399" spans="1:85">
      <c r="A399" s="72"/>
      <c r="B399" s="145"/>
      <c r="C399" s="146"/>
      <c r="D399" s="9"/>
      <c r="E399" s="9"/>
      <c r="F399" s="133"/>
      <c r="G399" s="163"/>
      <c r="H399" s="146"/>
      <c r="I399" s="9"/>
      <c r="J399" s="9"/>
      <c r="K399" s="133"/>
      <c r="L399" s="164"/>
      <c r="M399" s="146"/>
      <c r="N399" s="9"/>
      <c r="O399" s="9"/>
      <c r="P399" s="133"/>
      <c r="Q399" s="164"/>
      <c r="R399" s="146"/>
      <c r="S399" s="9"/>
      <c r="T399" s="9"/>
      <c r="U399" s="133"/>
      <c r="V399" s="164"/>
      <c r="W399" s="146"/>
      <c r="X399" s="9"/>
      <c r="Y399" s="9"/>
      <c r="Z399" s="133"/>
      <c r="AA399" s="164"/>
      <c r="AB399" s="146"/>
      <c r="AC399" s="9"/>
      <c r="AD399" s="9"/>
      <c r="AE399" s="133"/>
      <c r="AF399" s="151"/>
      <c r="AG399" s="72"/>
      <c r="AH399" s="106"/>
      <c r="AI399" s="106"/>
      <c r="AJ399" s="106"/>
      <c r="AK399" s="106"/>
      <c r="AL399" s="106"/>
      <c r="AM399" s="106"/>
      <c r="AN399" s="106"/>
      <c r="AO399" s="106"/>
      <c r="AP399" s="106"/>
      <c r="AQ399" s="106"/>
      <c r="AR399" s="106"/>
      <c r="AS399" s="106"/>
      <c r="AT399" s="106"/>
      <c r="AU399" s="106"/>
      <c r="AV399" s="106"/>
      <c r="AW399" s="106"/>
      <c r="AX399" s="106"/>
      <c r="AY399" s="106"/>
      <c r="AZ399" s="106"/>
      <c r="BA399" s="106"/>
      <c r="BB399" s="106"/>
      <c r="BC399" s="106"/>
      <c r="BD399" s="106"/>
      <c r="BE399" s="106"/>
      <c r="BF399" s="106"/>
      <c r="BG399" s="106"/>
      <c r="BH399" s="106"/>
      <c r="BI399" s="106"/>
      <c r="BJ399" s="106"/>
      <c r="BK399" s="106"/>
      <c r="BL399" s="106"/>
      <c r="BM399" s="106"/>
      <c r="BN399" s="106"/>
      <c r="BO399" s="106"/>
      <c r="BP399" s="106"/>
      <c r="BQ399" s="106"/>
      <c r="BR399" s="106"/>
      <c r="BS399" s="106"/>
      <c r="BT399" s="106"/>
      <c r="BU399" s="106"/>
      <c r="BV399" s="106"/>
      <c r="BW399" s="106"/>
      <c r="BX399" s="106"/>
      <c r="BY399" s="106"/>
      <c r="BZ399" s="106"/>
      <c r="CA399" s="106"/>
      <c r="CB399" s="106"/>
      <c r="CC399" s="106"/>
      <c r="CD399" s="106"/>
      <c r="CE399" s="106"/>
      <c r="CF399" s="106"/>
      <c r="CG399" s="106"/>
    </row>
    <row r="400" spans="1:85">
      <c r="A400" s="72"/>
      <c r="B400" s="145"/>
      <c r="C400" s="146"/>
      <c r="D400" s="9"/>
      <c r="E400" s="9"/>
      <c r="F400" s="133"/>
      <c r="G400" s="163"/>
      <c r="H400" s="146"/>
      <c r="I400" s="9"/>
      <c r="J400" s="9"/>
      <c r="K400" s="133"/>
      <c r="L400" s="164"/>
      <c r="M400" s="146"/>
      <c r="N400" s="9"/>
      <c r="O400" s="9"/>
      <c r="P400" s="133"/>
      <c r="Q400" s="164"/>
      <c r="R400" s="146"/>
      <c r="S400" s="9"/>
      <c r="T400" s="9"/>
      <c r="U400" s="133"/>
      <c r="V400" s="164"/>
      <c r="W400" s="146"/>
      <c r="X400" s="9"/>
      <c r="Y400" s="9"/>
      <c r="Z400" s="133"/>
      <c r="AA400" s="164"/>
      <c r="AB400" s="146"/>
      <c r="AC400" s="9"/>
      <c r="AD400" s="9"/>
      <c r="AE400" s="133"/>
      <c r="AF400" s="151"/>
      <c r="AG400" s="72"/>
      <c r="AH400" s="106"/>
      <c r="AI400" s="106"/>
      <c r="AJ400" s="106"/>
      <c r="AK400" s="106"/>
      <c r="AL400" s="106"/>
      <c r="AM400" s="106"/>
      <c r="AN400" s="106"/>
      <c r="AO400" s="106"/>
      <c r="AP400" s="106"/>
      <c r="AQ400" s="106"/>
      <c r="AR400" s="106"/>
      <c r="AS400" s="106"/>
      <c r="AT400" s="106"/>
      <c r="AU400" s="106"/>
      <c r="AV400" s="106"/>
      <c r="AW400" s="106"/>
      <c r="AX400" s="106"/>
      <c r="AY400" s="106"/>
      <c r="AZ400" s="106"/>
      <c r="BA400" s="106"/>
      <c r="BB400" s="106"/>
      <c r="BC400" s="106"/>
      <c r="BD400" s="106"/>
      <c r="BE400" s="106"/>
      <c r="BF400" s="106"/>
      <c r="BG400" s="106"/>
      <c r="BH400" s="106"/>
      <c r="BI400" s="106"/>
      <c r="BJ400" s="106"/>
      <c r="BK400" s="106"/>
      <c r="BL400" s="106"/>
      <c r="BM400" s="106"/>
      <c r="BN400" s="106"/>
      <c r="BO400" s="106"/>
      <c r="BP400" s="106"/>
      <c r="BQ400" s="106"/>
      <c r="BR400" s="106"/>
      <c r="BS400" s="106"/>
      <c r="BT400" s="106"/>
      <c r="BU400" s="106"/>
      <c r="BV400" s="106"/>
      <c r="BW400" s="106"/>
      <c r="BX400" s="106"/>
      <c r="BY400" s="106"/>
      <c r="BZ400" s="106"/>
      <c r="CA400" s="106"/>
      <c r="CB400" s="106"/>
      <c r="CC400" s="106"/>
      <c r="CD400" s="106"/>
      <c r="CE400" s="106"/>
      <c r="CF400" s="106"/>
      <c r="CG400" s="106"/>
    </row>
    <row r="401" spans="1:85">
      <c r="A401" s="72"/>
      <c r="B401" s="145"/>
      <c r="C401" s="146"/>
      <c r="D401" s="9"/>
      <c r="E401" s="9"/>
      <c r="F401" s="133"/>
      <c r="G401" s="163"/>
      <c r="H401" s="146"/>
      <c r="I401" s="9"/>
      <c r="J401" s="9"/>
      <c r="K401" s="133"/>
      <c r="L401" s="164"/>
      <c r="M401" s="146"/>
      <c r="N401" s="9"/>
      <c r="O401" s="9"/>
      <c r="P401" s="133"/>
      <c r="Q401" s="164"/>
      <c r="R401" s="146"/>
      <c r="S401" s="9"/>
      <c r="T401" s="9"/>
      <c r="U401" s="133"/>
      <c r="V401" s="164"/>
      <c r="W401" s="146"/>
      <c r="X401" s="9"/>
      <c r="Y401" s="9"/>
      <c r="Z401" s="133"/>
      <c r="AA401" s="164"/>
      <c r="AB401" s="146"/>
      <c r="AC401" s="9"/>
      <c r="AD401" s="9"/>
      <c r="AE401" s="133"/>
      <c r="AF401" s="151"/>
      <c r="AG401" s="72"/>
      <c r="AH401" s="106"/>
      <c r="AI401" s="106"/>
      <c r="AJ401" s="106"/>
      <c r="AK401" s="106"/>
      <c r="AL401" s="106"/>
      <c r="AM401" s="106"/>
      <c r="AN401" s="106"/>
      <c r="AO401" s="106"/>
      <c r="AP401" s="106"/>
      <c r="AQ401" s="106"/>
      <c r="AR401" s="106"/>
      <c r="AS401" s="106"/>
      <c r="AT401" s="106"/>
      <c r="AU401" s="106"/>
      <c r="AV401" s="106"/>
      <c r="AW401" s="106"/>
      <c r="AX401" s="106"/>
      <c r="AY401" s="106"/>
      <c r="AZ401" s="106"/>
      <c r="BA401" s="106"/>
      <c r="BB401" s="106"/>
      <c r="BC401" s="106"/>
      <c r="BD401" s="106"/>
      <c r="BE401" s="106"/>
      <c r="BF401" s="106"/>
      <c r="BG401" s="106"/>
      <c r="BH401" s="106"/>
      <c r="BI401" s="106"/>
      <c r="BJ401" s="106"/>
      <c r="BK401" s="106"/>
      <c r="BL401" s="106"/>
      <c r="BM401" s="106"/>
      <c r="BN401" s="106"/>
      <c r="BO401" s="106"/>
      <c r="BP401" s="106"/>
      <c r="BQ401" s="106"/>
      <c r="BR401" s="106"/>
      <c r="BS401" s="106"/>
      <c r="BT401" s="106"/>
      <c r="BU401" s="106"/>
      <c r="BV401" s="106"/>
      <c r="BW401" s="106"/>
      <c r="BX401" s="106"/>
      <c r="BY401" s="106"/>
      <c r="BZ401" s="106"/>
      <c r="CA401" s="106"/>
      <c r="CB401" s="106"/>
      <c r="CC401" s="106"/>
      <c r="CD401" s="106"/>
      <c r="CE401" s="106"/>
      <c r="CF401" s="106"/>
      <c r="CG401" s="106"/>
    </row>
    <row r="402" spans="1:85">
      <c r="A402" s="72"/>
      <c r="B402" s="145"/>
      <c r="C402" s="146"/>
      <c r="D402" s="9"/>
      <c r="E402" s="9"/>
      <c r="F402" s="133"/>
      <c r="G402" s="163"/>
      <c r="H402" s="146"/>
      <c r="I402" s="9"/>
      <c r="J402" s="9"/>
      <c r="K402" s="133"/>
      <c r="L402" s="164"/>
      <c r="M402" s="146"/>
      <c r="N402" s="9"/>
      <c r="O402" s="9"/>
      <c r="P402" s="133"/>
      <c r="Q402" s="164"/>
      <c r="R402" s="146"/>
      <c r="S402" s="9"/>
      <c r="T402" s="9"/>
      <c r="U402" s="133"/>
      <c r="V402" s="164"/>
      <c r="W402" s="146"/>
      <c r="X402" s="9"/>
      <c r="Y402" s="9"/>
      <c r="Z402" s="133"/>
      <c r="AA402" s="164"/>
      <c r="AB402" s="146"/>
      <c r="AC402" s="9"/>
      <c r="AD402" s="9"/>
      <c r="AE402" s="133"/>
      <c r="AF402" s="151"/>
      <c r="AG402" s="72"/>
      <c r="AH402" s="106"/>
      <c r="AI402" s="106"/>
      <c r="AJ402" s="106"/>
      <c r="AK402" s="106"/>
      <c r="AL402" s="106"/>
      <c r="AM402" s="106"/>
      <c r="AN402" s="106"/>
      <c r="AO402" s="106"/>
      <c r="AP402" s="106"/>
      <c r="AQ402" s="106"/>
      <c r="AR402" s="106"/>
      <c r="AS402" s="106"/>
      <c r="AT402" s="106"/>
      <c r="AU402" s="106"/>
      <c r="AV402" s="106"/>
      <c r="AW402" s="106"/>
      <c r="AX402" s="106"/>
      <c r="AY402" s="106"/>
      <c r="AZ402" s="106"/>
      <c r="BA402" s="106"/>
      <c r="BB402" s="106"/>
      <c r="BC402" s="106"/>
      <c r="BD402" s="106"/>
      <c r="BE402" s="106"/>
      <c r="BF402" s="106"/>
      <c r="BG402" s="106"/>
      <c r="BH402" s="106"/>
      <c r="BI402" s="106"/>
      <c r="BJ402" s="106"/>
      <c r="BK402" s="106"/>
      <c r="BL402" s="106"/>
      <c r="BM402" s="106"/>
      <c r="BN402" s="106"/>
      <c r="BO402" s="106"/>
      <c r="BP402" s="106"/>
      <c r="BQ402" s="106"/>
      <c r="BR402" s="106"/>
      <c r="BS402" s="106"/>
      <c r="BT402" s="106"/>
      <c r="BU402" s="106"/>
      <c r="BV402" s="106"/>
      <c r="BW402" s="106"/>
      <c r="BX402" s="106"/>
      <c r="BY402" s="106"/>
      <c r="BZ402" s="106"/>
      <c r="CA402" s="106"/>
      <c r="CB402" s="106"/>
      <c r="CC402" s="106"/>
      <c r="CD402" s="106"/>
      <c r="CE402" s="106"/>
      <c r="CF402" s="106"/>
      <c r="CG402" s="106"/>
    </row>
    <row r="403" spans="1:85">
      <c r="A403" s="72"/>
      <c r="B403" s="145"/>
      <c r="C403" s="146"/>
      <c r="D403" s="9"/>
      <c r="E403" s="9"/>
      <c r="F403" s="133"/>
      <c r="G403" s="163"/>
      <c r="H403" s="146"/>
      <c r="I403" s="9"/>
      <c r="J403" s="9"/>
      <c r="K403" s="133"/>
      <c r="L403" s="164"/>
      <c r="M403" s="146"/>
      <c r="N403" s="9"/>
      <c r="O403" s="9"/>
      <c r="P403" s="133"/>
      <c r="Q403" s="164"/>
      <c r="R403" s="146"/>
      <c r="S403" s="9"/>
      <c r="T403" s="9"/>
      <c r="U403" s="133"/>
      <c r="V403" s="164"/>
      <c r="W403" s="146"/>
      <c r="X403" s="9"/>
      <c r="Y403" s="9"/>
      <c r="Z403" s="133"/>
      <c r="AA403" s="164"/>
      <c r="AB403" s="146"/>
      <c r="AC403" s="9"/>
      <c r="AD403" s="9"/>
      <c r="AE403" s="133"/>
      <c r="AF403" s="151"/>
      <c r="AG403" s="72"/>
      <c r="AH403" s="106"/>
      <c r="AI403" s="106"/>
      <c r="AJ403" s="106"/>
      <c r="AK403" s="106"/>
      <c r="AL403" s="106"/>
      <c r="AM403" s="106"/>
      <c r="AN403" s="106"/>
      <c r="AO403" s="106"/>
      <c r="AP403" s="106"/>
      <c r="AQ403" s="106"/>
      <c r="AR403" s="106"/>
      <c r="AS403" s="106"/>
      <c r="AT403" s="106"/>
      <c r="AU403" s="106"/>
      <c r="AV403" s="106"/>
      <c r="AW403" s="106"/>
      <c r="AX403" s="106"/>
      <c r="AY403" s="106"/>
      <c r="AZ403" s="106"/>
      <c r="BA403" s="106"/>
      <c r="BB403" s="106"/>
      <c r="BC403" s="106"/>
      <c r="BD403" s="106"/>
      <c r="BE403" s="106"/>
      <c r="BF403" s="106"/>
      <c r="BG403" s="106"/>
      <c r="BH403" s="106"/>
      <c r="BI403" s="106"/>
      <c r="BJ403" s="106"/>
      <c r="BK403" s="106"/>
      <c r="BL403" s="106"/>
      <c r="BM403" s="106"/>
      <c r="BN403" s="106"/>
      <c r="BO403" s="106"/>
      <c r="BP403" s="106"/>
      <c r="BQ403" s="106"/>
      <c r="BR403" s="106"/>
      <c r="BS403" s="106"/>
      <c r="BT403" s="106"/>
      <c r="BU403" s="106"/>
      <c r="BV403" s="106"/>
      <c r="BW403" s="106"/>
      <c r="BX403" s="106"/>
      <c r="BY403" s="106"/>
      <c r="BZ403" s="106"/>
      <c r="CA403" s="106"/>
      <c r="CB403" s="106"/>
      <c r="CC403" s="106"/>
      <c r="CD403" s="106"/>
      <c r="CE403" s="106"/>
      <c r="CF403" s="106"/>
      <c r="CG403" s="106"/>
    </row>
    <row r="404" spans="1:85">
      <c r="A404" s="72"/>
      <c r="B404" s="145"/>
      <c r="C404" s="146"/>
      <c r="D404" s="9"/>
      <c r="E404" s="9"/>
      <c r="F404" s="133"/>
      <c r="G404" s="163"/>
      <c r="H404" s="146"/>
      <c r="I404" s="9"/>
      <c r="J404" s="9"/>
      <c r="K404" s="133"/>
      <c r="L404" s="164"/>
      <c r="M404" s="146"/>
      <c r="N404" s="9"/>
      <c r="O404" s="9"/>
      <c r="P404" s="133"/>
      <c r="Q404" s="164"/>
      <c r="R404" s="146"/>
      <c r="S404" s="9"/>
      <c r="T404" s="9"/>
      <c r="U404" s="133"/>
      <c r="V404" s="164"/>
      <c r="W404" s="146"/>
      <c r="X404" s="9"/>
      <c r="Y404" s="9"/>
      <c r="Z404" s="133"/>
      <c r="AA404" s="164"/>
      <c r="AB404" s="146"/>
      <c r="AC404" s="9"/>
      <c r="AD404" s="9"/>
      <c r="AE404" s="133"/>
      <c r="AF404" s="151"/>
      <c r="AG404" s="72"/>
      <c r="AH404" s="106"/>
      <c r="AI404" s="106"/>
      <c r="AJ404" s="106"/>
      <c r="AK404" s="106"/>
      <c r="AL404" s="106"/>
      <c r="AM404" s="106"/>
      <c r="AN404" s="106"/>
      <c r="AO404" s="106"/>
      <c r="AP404" s="106"/>
      <c r="AQ404" s="106"/>
      <c r="AR404" s="106"/>
      <c r="AS404" s="106"/>
      <c r="AT404" s="106"/>
      <c r="AU404" s="106"/>
      <c r="AV404" s="106"/>
      <c r="AW404" s="106"/>
      <c r="AX404" s="106"/>
      <c r="AY404" s="106"/>
      <c r="AZ404" s="106"/>
      <c r="BA404" s="106"/>
      <c r="BB404" s="106"/>
      <c r="BC404" s="106"/>
      <c r="BD404" s="106"/>
      <c r="BE404" s="106"/>
      <c r="BF404" s="106"/>
      <c r="BG404" s="106"/>
      <c r="BH404" s="106"/>
      <c r="BI404" s="106"/>
      <c r="BJ404" s="106"/>
      <c r="BK404" s="106"/>
      <c r="BL404" s="106"/>
      <c r="BM404" s="106"/>
      <c r="BN404" s="106"/>
      <c r="BO404" s="106"/>
      <c r="BP404" s="106"/>
      <c r="BQ404" s="106"/>
      <c r="BR404" s="106"/>
      <c r="BS404" s="106"/>
      <c r="BT404" s="106"/>
      <c r="BU404" s="106"/>
      <c r="BV404" s="106"/>
      <c r="BW404" s="106"/>
      <c r="BX404" s="106"/>
      <c r="BY404" s="106"/>
      <c r="BZ404" s="106"/>
      <c r="CA404" s="106"/>
      <c r="CB404" s="106"/>
      <c r="CC404" s="106"/>
      <c r="CD404" s="106"/>
      <c r="CE404" s="106"/>
      <c r="CF404" s="106"/>
      <c r="CG404" s="106"/>
    </row>
    <row r="405" spans="1:85">
      <c r="A405" s="72"/>
      <c r="B405" s="145"/>
      <c r="C405" s="146"/>
      <c r="D405" s="9"/>
      <c r="E405" s="9"/>
      <c r="F405" s="133"/>
      <c r="G405" s="163"/>
      <c r="H405" s="146"/>
      <c r="I405" s="9"/>
      <c r="J405" s="9"/>
      <c r="K405" s="133"/>
      <c r="L405" s="164"/>
      <c r="M405" s="146"/>
      <c r="N405" s="9"/>
      <c r="O405" s="9"/>
      <c r="P405" s="133"/>
      <c r="Q405" s="164"/>
      <c r="R405" s="146"/>
      <c r="S405" s="9"/>
      <c r="T405" s="9"/>
      <c r="U405" s="133"/>
      <c r="V405" s="164"/>
      <c r="W405" s="146"/>
      <c r="X405" s="9"/>
      <c r="Y405" s="9"/>
      <c r="Z405" s="133"/>
      <c r="AA405" s="164"/>
      <c r="AB405" s="146"/>
      <c r="AC405" s="9"/>
      <c r="AD405" s="9"/>
      <c r="AE405" s="133"/>
      <c r="AF405" s="151"/>
      <c r="AG405" s="72"/>
      <c r="AH405" s="106"/>
      <c r="AI405" s="106"/>
      <c r="AJ405" s="106"/>
      <c r="AK405" s="106"/>
      <c r="AL405" s="106"/>
      <c r="AM405" s="106"/>
      <c r="AN405" s="106"/>
      <c r="AO405" s="106"/>
      <c r="AP405" s="106"/>
      <c r="AQ405" s="106"/>
      <c r="AR405" s="106"/>
      <c r="AS405" s="106"/>
      <c r="AT405" s="106"/>
      <c r="AU405" s="106"/>
      <c r="AV405" s="106"/>
      <c r="AW405" s="106"/>
      <c r="AX405" s="106"/>
      <c r="AY405" s="106"/>
      <c r="AZ405" s="106"/>
      <c r="BA405" s="106"/>
      <c r="BB405" s="106"/>
      <c r="BC405" s="106"/>
      <c r="BD405" s="106"/>
      <c r="BE405" s="106"/>
      <c r="BF405" s="106"/>
      <c r="BG405" s="106"/>
      <c r="BH405" s="106"/>
      <c r="BI405" s="106"/>
      <c r="BJ405" s="106"/>
      <c r="BK405" s="106"/>
      <c r="BL405" s="106"/>
      <c r="BM405" s="106"/>
      <c r="BN405" s="106"/>
      <c r="BO405" s="106"/>
      <c r="BP405" s="106"/>
      <c r="BQ405" s="106"/>
      <c r="BR405" s="106"/>
      <c r="BS405" s="106"/>
      <c r="BT405" s="106"/>
      <c r="BU405" s="106"/>
      <c r="BV405" s="106"/>
      <c r="BW405" s="106"/>
      <c r="BX405" s="106"/>
      <c r="BY405" s="106"/>
      <c r="BZ405" s="106"/>
      <c r="CA405" s="106"/>
      <c r="CB405" s="106"/>
      <c r="CC405" s="106"/>
      <c r="CD405" s="106"/>
      <c r="CE405" s="106"/>
      <c r="CF405" s="106"/>
      <c r="CG405" s="106"/>
    </row>
    <row r="406" spans="1:85">
      <c r="A406" s="72"/>
      <c r="B406" s="145"/>
      <c r="C406" s="146"/>
      <c r="D406" s="9"/>
      <c r="E406" s="9"/>
      <c r="F406" s="133"/>
      <c r="G406" s="163"/>
      <c r="H406" s="146"/>
      <c r="I406" s="9"/>
      <c r="J406" s="9"/>
      <c r="K406" s="133"/>
      <c r="L406" s="164"/>
      <c r="M406" s="146"/>
      <c r="N406" s="9"/>
      <c r="O406" s="9"/>
      <c r="P406" s="133"/>
      <c r="Q406" s="164"/>
      <c r="R406" s="146"/>
      <c r="S406" s="9"/>
      <c r="T406" s="9"/>
      <c r="U406" s="133"/>
      <c r="V406" s="164"/>
      <c r="W406" s="146"/>
      <c r="X406" s="9"/>
      <c r="Y406" s="9"/>
      <c r="Z406" s="133"/>
      <c r="AA406" s="164"/>
      <c r="AB406" s="146"/>
      <c r="AC406" s="9"/>
      <c r="AD406" s="9"/>
      <c r="AE406" s="133"/>
      <c r="AF406" s="151"/>
      <c r="AG406" s="72"/>
      <c r="AH406" s="106"/>
      <c r="AI406" s="106"/>
      <c r="AJ406" s="106"/>
      <c r="AK406" s="106"/>
      <c r="AL406" s="106"/>
      <c r="AM406" s="106"/>
      <c r="AN406" s="106"/>
      <c r="AO406" s="106"/>
      <c r="AP406" s="106"/>
      <c r="AQ406" s="106"/>
      <c r="AR406" s="106"/>
      <c r="AS406" s="106"/>
      <c r="AT406" s="106"/>
      <c r="AU406" s="106"/>
      <c r="AV406" s="106"/>
      <c r="AW406" s="106"/>
      <c r="AX406" s="106"/>
      <c r="AY406" s="106"/>
      <c r="AZ406" s="106"/>
      <c r="BA406" s="106"/>
      <c r="BB406" s="106"/>
      <c r="BC406" s="106"/>
      <c r="BD406" s="106"/>
      <c r="BE406" s="106"/>
      <c r="BF406" s="106"/>
      <c r="BG406" s="106"/>
      <c r="BH406" s="106"/>
      <c r="BI406" s="106"/>
      <c r="BJ406" s="106"/>
      <c r="BK406" s="106"/>
      <c r="BL406" s="106"/>
      <c r="BM406" s="106"/>
      <c r="BN406" s="106"/>
      <c r="BO406" s="106"/>
      <c r="BP406" s="106"/>
      <c r="BQ406" s="106"/>
      <c r="BR406" s="106"/>
      <c r="BS406" s="106"/>
      <c r="BT406" s="106"/>
      <c r="BU406" s="106"/>
      <c r="BV406" s="106"/>
      <c r="BW406" s="106"/>
      <c r="BX406" s="106"/>
      <c r="BY406" s="106"/>
      <c r="BZ406" s="106"/>
      <c r="CA406" s="106"/>
      <c r="CB406" s="106"/>
      <c r="CC406" s="106"/>
      <c r="CD406" s="106"/>
      <c r="CE406" s="106"/>
      <c r="CF406" s="106"/>
      <c r="CG406" s="106"/>
    </row>
    <row r="407" spans="1:85">
      <c r="A407" s="72"/>
      <c r="B407" s="145"/>
      <c r="C407" s="146"/>
      <c r="D407" s="9"/>
      <c r="E407" s="9"/>
      <c r="F407" s="133"/>
      <c r="G407" s="163"/>
      <c r="H407" s="146"/>
      <c r="I407" s="9"/>
      <c r="J407" s="9"/>
      <c r="K407" s="133"/>
      <c r="L407" s="164"/>
      <c r="M407" s="146"/>
      <c r="N407" s="9"/>
      <c r="O407" s="9"/>
      <c r="P407" s="133"/>
      <c r="Q407" s="164"/>
      <c r="R407" s="146"/>
      <c r="S407" s="9"/>
      <c r="T407" s="9"/>
      <c r="U407" s="133"/>
      <c r="V407" s="164"/>
      <c r="W407" s="146"/>
      <c r="X407" s="9"/>
      <c r="Y407" s="9"/>
      <c r="Z407" s="133"/>
      <c r="AA407" s="164"/>
      <c r="AB407" s="146"/>
      <c r="AC407" s="9"/>
      <c r="AD407" s="9"/>
      <c r="AE407" s="133"/>
      <c r="AF407" s="151"/>
      <c r="AG407" s="72"/>
      <c r="AH407" s="106"/>
      <c r="AI407" s="106"/>
      <c r="AJ407" s="106"/>
      <c r="AK407" s="106"/>
      <c r="AL407" s="106"/>
      <c r="AM407" s="106"/>
      <c r="AN407" s="106"/>
      <c r="AO407" s="106"/>
      <c r="AP407" s="106"/>
      <c r="AQ407" s="106"/>
      <c r="AR407" s="106"/>
      <c r="AS407" s="106"/>
      <c r="AT407" s="106"/>
      <c r="AU407" s="106"/>
      <c r="AV407" s="106"/>
      <c r="AW407" s="106"/>
      <c r="AX407" s="106"/>
      <c r="AY407" s="106"/>
      <c r="AZ407" s="106"/>
      <c r="BA407" s="106"/>
      <c r="BB407" s="106"/>
      <c r="BC407" s="106"/>
      <c r="BD407" s="106"/>
      <c r="BE407" s="106"/>
      <c r="BF407" s="106"/>
      <c r="BG407" s="106"/>
      <c r="BH407" s="106"/>
      <c r="BI407" s="106"/>
      <c r="BJ407" s="106"/>
      <c r="BK407" s="106"/>
      <c r="BL407" s="106"/>
      <c r="BM407" s="106"/>
      <c r="BN407" s="106"/>
      <c r="BO407" s="106"/>
      <c r="BP407" s="106"/>
      <c r="BQ407" s="106"/>
      <c r="BR407" s="106"/>
      <c r="BS407" s="106"/>
      <c r="BT407" s="106"/>
      <c r="BU407" s="106"/>
      <c r="BV407" s="106"/>
      <c r="BW407" s="106"/>
      <c r="BX407" s="106"/>
      <c r="BY407" s="106"/>
      <c r="BZ407" s="106"/>
      <c r="CA407" s="106"/>
      <c r="CB407" s="106"/>
      <c r="CC407" s="106"/>
      <c r="CD407" s="106"/>
      <c r="CE407" s="106"/>
      <c r="CF407" s="106"/>
      <c r="CG407" s="106"/>
    </row>
    <row r="408" spans="1:85">
      <c r="A408" s="72"/>
      <c r="B408" s="145"/>
      <c r="C408" s="146"/>
      <c r="D408" s="9"/>
      <c r="E408" s="9"/>
      <c r="F408" s="133"/>
      <c r="G408" s="163"/>
      <c r="H408" s="146"/>
      <c r="I408" s="9"/>
      <c r="J408" s="9"/>
      <c r="K408" s="133"/>
      <c r="L408" s="164"/>
      <c r="M408" s="146"/>
      <c r="N408" s="9"/>
      <c r="O408" s="9"/>
      <c r="P408" s="133"/>
      <c r="Q408" s="164"/>
      <c r="R408" s="146"/>
      <c r="S408" s="9"/>
      <c r="T408" s="9"/>
      <c r="U408" s="133"/>
      <c r="V408" s="164"/>
      <c r="W408" s="146"/>
      <c r="X408" s="9"/>
      <c r="Y408" s="9"/>
      <c r="Z408" s="133"/>
      <c r="AA408" s="164"/>
      <c r="AB408" s="146"/>
      <c r="AC408" s="9"/>
      <c r="AD408" s="9"/>
      <c r="AE408" s="133"/>
      <c r="AF408" s="151"/>
      <c r="AG408" s="72"/>
      <c r="AH408" s="106"/>
      <c r="AI408" s="106"/>
      <c r="AJ408" s="106"/>
      <c r="AK408" s="106"/>
      <c r="AL408" s="106"/>
      <c r="AM408" s="106"/>
      <c r="AN408" s="106"/>
      <c r="AO408" s="106"/>
      <c r="AP408" s="106"/>
      <c r="AQ408" s="106"/>
      <c r="AR408" s="106"/>
      <c r="AS408" s="106"/>
      <c r="AT408" s="106"/>
      <c r="AU408" s="106"/>
      <c r="AV408" s="106"/>
      <c r="AW408" s="106"/>
      <c r="AX408" s="106"/>
      <c r="AY408" s="106"/>
      <c r="AZ408" s="106"/>
      <c r="BA408" s="106"/>
      <c r="BB408" s="106"/>
      <c r="BC408" s="106"/>
      <c r="BD408" s="106"/>
      <c r="BE408" s="106"/>
      <c r="BF408" s="106"/>
      <c r="BG408" s="106"/>
      <c r="BH408" s="106"/>
      <c r="BI408" s="106"/>
      <c r="BJ408" s="106"/>
      <c r="BK408" s="106"/>
      <c r="BL408" s="106"/>
      <c r="BM408" s="106"/>
      <c r="BN408" s="106"/>
      <c r="BO408" s="106"/>
      <c r="BP408" s="106"/>
      <c r="BQ408" s="106"/>
      <c r="BR408" s="106"/>
      <c r="BS408" s="106"/>
      <c r="BT408" s="106"/>
      <c r="BU408" s="106"/>
      <c r="BV408" s="106"/>
      <c r="BW408" s="106"/>
      <c r="BX408" s="106"/>
      <c r="BY408" s="106"/>
      <c r="BZ408" s="106"/>
      <c r="CA408" s="106"/>
      <c r="CB408" s="106"/>
      <c r="CC408" s="106"/>
      <c r="CD408" s="106"/>
      <c r="CE408" s="106"/>
      <c r="CF408" s="106"/>
      <c r="CG408" s="106"/>
    </row>
    <row r="409" spans="1:85">
      <c r="A409" s="72"/>
      <c r="B409" s="145"/>
      <c r="C409" s="146"/>
      <c r="D409" s="9"/>
      <c r="E409" s="9"/>
      <c r="F409" s="133"/>
      <c r="G409" s="163"/>
      <c r="H409" s="146"/>
      <c r="I409" s="9"/>
      <c r="J409" s="9"/>
      <c r="K409" s="133"/>
      <c r="L409" s="164"/>
      <c r="M409" s="146"/>
      <c r="N409" s="9"/>
      <c r="O409" s="9"/>
      <c r="P409" s="133"/>
      <c r="Q409" s="164"/>
      <c r="R409" s="146"/>
      <c r="S409" s="9"/>
      <c r="T409" s="9"/>
      <c r="U409" s="133"/>
      <c r="V409" s="164"/>
      <c r="W409" s="146"/>
      <c r="X409" s="9"/>
      <c r="Y409" s="9"/>
      <c r="Z409" s="133"/>
      <c r="AA409" s="164"/>
      <c r="AB409" s="146"/>
      <c r="AC409" s="9"/>
      <c r="AD409" s="9"/>
      <c r="AE409" s="133"/>
      <c r="AF409" s="151"/>
      <c r="AG409" s="72"/>
      <c r="AH409" s="106"/>
      <c r="AI409" s="106"/>
      <c r="AJ409" s="106"/>
      <c r="AK409" s="106"/>
      <c r="AL409" s="106"/>
      <c r="AM409" s="106"/>
      <c r="AN409" s="106"/>
      <c r="AO409" s="106"/>
      <c r="AP409" s="106"/>
      <c r="AQ409" s="106"/>
      <c r="AR409" s="106"/>
      <c r="AS409" s="106"/>
      <c r="AT409" s="106"/>
      <c r="AU409" s="106"/>
      <c r="AV409" s="106"/>
      <c r="AW409" s="106"/>
      <c r="AX409" s="106"/>
      <c r="AY409" s="106"/>
      <c r="AZ409" s="106"/>
      <c r="BA409" s="106"/>
      <c r="BB409" s="106"/>
      <c r="BC409" s="106"/>
      <c r="BD409" s="106"/>
      <c r="BE409" s="106"/>
      <c r="BF409" s="106"/>
      <c r="BG409" s="106"/>
      <c r="BH409" s="106"/>
      <c r="BI409" s="106"/>
      <c r="BJ409" s="106"/>
      <c r="BK409" s="106"/>
      <c r="BL409" s="106"/>
      <c r="BM409" s="106"/>
      <c r="BN409" s="106"/>
      <c r="BO409" s="106"/>
      <c r="BP409" s="106"/>
      <c r="BQ409" s="106"/>
      <c r="BR409" s="106"/>
      <c r="BS409" s="106"/>
      <c r="BT409" s="106"/>
      <c r="BU409" s="106"/>
      <c r="BV409" s="106"/>
      <c r="BW409" s="106"/>
      <c r="BX409" s="106"/>
      <c r="BY409" s="106"/>
      <c r="BZ409" s="106"/>
      <c r="CA409" s="106"/>
      <c r="CB409" s="106"/>
      <c r="CC409" s="106"/>
      <c r="CD409" s="106"/>
      <c r="CE409" s="106"/>
      <c r="CF409" s="106"/>
      <c r="CG409" s="106"/>
    </row>
    <row r="410" spans="1:85">
      <c r="A410" s="72"/>
      <c r="B410" s="145"/>
      <c r="C410" s="146"/>
      <c r="D410" s="9"/>
      <c r="E410" s="9"/>
      <c r="F410" s="133"/>
      <c r="G410" s="163"/>
      <c r="H410" s="146"/>
      <c r="I410" s="9"/>
      <c r="J410" s="9"/>
      <c r="K410" s="133"/>
      <c r="L410" s="164"/>
      <c r="M410" s="146"/>
      <c r="N410" s="9"/>
      <c r="O410" s="9"/>
      <c r="P410" s="133"/>
      <c r="Q410" s="164"/>
      <c r="R410" s="146"/>
      <c r="S410" s="9"/>
      <c r="T410" s="9"/>
      <c r="U410" s="133"/>
      <c r="V410" s="164"/>
      <c r="W410" s="146"/>
      <c r="X410" s="9"/>
      <c r="Y410" s="9"/>
      <c r="Z410" s="133"/>
      <c r="AA410" s="164"/>
      <c r="AB410" s="146"/>
      <c r="AC410" s="9"/>
      <c r="AD410" s="9"/>
      <c r="AE410" s="133"/>
      <c r="AF410" s="151"/>
      <c r="AG410" s="72"/>
      <c r="AH410" s="106"/>
      <c r="AI410" s="106"/>
      <c r="AJ410" s="106"/>
      <c r="AK410" s="106"/>
      <c r="AL410" s="106"/>
      <c r="AM410" s="106"/>
      <c r="AN410" s="106"/>
      <c r="AO410" s="106"/>
      <c r="AP410" s="106"/>
      <c r="AQ410" s="106"/>
      <c r="AR410" s="106"/>
      <c r="AS410" s="106"/>
      <c r="AT410" s="106"/>
      <c r="AU410" s="106"/>
      <c r="AV410" s="106"/>
      <c r="AW410" s="106"/>
      <c r="AX410" s="106"/>
      <c r="AY410" s="106"/>
      <c r="AZ410" s="106"/>
      <c r="BA410" s="106"/>
      <c r="BB410" s="106"/>
      <c r="BC410" s="106"/>
      <c r="BD410" s="106"/>
      <c r="BE410" s="106"/>
      <c r="BF410" s="106"/>
      <c r="BG410" s="106"/>
      <c r="BH410" s="106"/>
      <c r="BI410" s="106"/>
      <c r="BJ410" s="106"/>
      <c r="BK410" s="106"/>
      <c r="BL410" s="106"/>
      <c r="BM410" s="106"/>
      <c r="BN410" s="106"/>
      <c r="BO410" s="106"/>
      <c r="BP410" s="106"/>
      <c r="BQ410" s="106"/>
      <c r="BR410" s="106"/>
      <c r="BS410" s="106"/>
      <c r="BT410" s="106"/>
      <c r="BU410" s="106"/>
      <c r="BV410" s="106"/>
      <c r="BW410" s="106"/>
      <c r="BX410" s="106"/>
      <c r="BY410" s="106"/>
      <c r="BZ410" s="106"/>
      <c r="CA410" s="106"/>
      <c r="CB410" s="106"/>
      <c r="CC410" s="106"/>
      <c r="CD410" s="106"/>
      <c r="CE410" s="106"/>
      <c r="CF410" s="106"/>
      <c r="CG410" s="106"/>
    </row>
    <row r="411" spans="1:85">
      <c r="A411" s="72"/>
      <c r="B411" s="145"/>
      <c r="C411" s="146"/>
      <c r="D411" s="9"/>
      <c r="E411" s="9"/>
      <c r="F411" s="133"/>
      <c r="G411" s="163"/>
      <c r="H411" s="146"/>
      <c r="I411" s="9"/>
      <c r="J411" s="9"/>
      <c r="K411" s="133"/>
      <c r="L411" s="164"/>
      <c r="M411" s="146"/>
      <c r="N411" s="9"/>
      <c r="O411" s="9"/>
      <c r="P411" s="133"/>
      <c r="Q411" s="164"/>
      <c r="R411" s="146"/>
      <c r="S411" s="9"/>
      <c r="T411" s="9"/>
      <c r="U411" s="133"/>
      <c r="V411" s="164"/>
      <c r="W411" s="146"/>
      <c r="X411" s="9"/>
      <c r="Y411" s="9"/>
      <c r="Z411" s="133"/>
      <c r="AA411" s="164"/>
      <c r="AB411" s="146"/>
      <c r="AC411" s="9"/>
      <c r="AD411" s="9"/>
      <c r="AE411" s="133"/>
      <c r="AF411" s="151"/>
      <c r="AG411" s="72"/>
      <c r="AH411" s="106"/>
      <c r="AI411" s="106"/>
      <c r="AJ411" s="106"/>
      <c r="AK411" s="106"/>
      <c r="AL411" s="106"/>
      <c r="AM411" s="106"/>
      <c r="AN411" s="106"/>
      <c r="AO411" s="106"/>
      <c r="AP411" s="106"/>
      <c r="AQ411" s="106"/>
      <c r="AR411" s="106"/>
      <c r="AS411" s="106"/>
      <c r="AT411" s="106"/>
      <c r="AU411" s="106"/>
      <c r="AV411" s="106"/>
      <c r="AW411" s="106"/>
      <c r="AX411" s="106"/>
      <c r="AY411" s="106"/>
      <c r="AZ411" s="106"/>
      <c r="BA411" s="106"/>
      <c r="BB411" s="106"/>
      <c r="BC411" s="106"/>
      <c r="BD411" s="106"/>
      <c r="BE411" s="106"/>
      <c r="BF411" s="106"/>
      <c r="BG411" s="106"/>
      <c r="BH411" s="106"/>
      <c r="BI411" s="106"/>
      <c r="BJ411" s="106"/>
      <c r="BK411" s="106"/>
      <c r="BL411" s="106"/>
      <c r="BM411" s="106"/>
      <c r="BN411" s="106"/>
      <c r="BO411" s="106"/>
      <c r="BP411" s="106"/>
      <c r="BQ411" s="106"/>
      <c r="BR411" s="106"/>
      <c r="BS411" s="106"/>
      <c r="BT411" s="106"/>
      <c r="BU411" s="106"/>
      <c r="BV411" s="106"/>
      <c r="BW411" s="106"/>
      <c r="BX411" s="106"/>
      <c r="BY411" s="106"/>
      <c r="BZ411" s="106"/>
      <c r="CA411" s="106"/>
      <c r="CB411" s="106"/>
      <c r="CC411" s="106"/>
      <c r="CD411" s="106"/>
      <c r="CE411" s="106"/>
      <c r="CF411" s="106"/>
      <c r="CG411" s="106"/>
    </row>
    <row r="412" spans="1:85">
      <c r="A412" s="72"/>
      <c r="B412" s="145"/>
      <c r="C412" s="146"/>
      <c r="D412" s="9"/>
      <c r="E412" s="9"/>
      <c r="F412" s="133"/>
      <c r="G412" s="163"/>
      <c r="H412" s="146"/>
      <c r="I412" s="9"/>
      <c r="J412" s="9"/>
      <c r="K412" s="133"/>
      <c r="L412" s="164"/>
      <c r="M412" s="146"/>
      <c r="N412" s="9"/>
      <c r="O412" s="9"/>
      <c r="P412" s="133"/>
      <c r="Q412" s="164"/>
      <c r="R412" s="146"/>
      <c r="S412" s="9"/>
      <c r="T412" s="9"/>
      <c r="U412" s="133"/>
      <c r="V412" s="164"/>
      <c r="W412" s="146"/>
      <c r="X412" s="9"/>
      <c r="Y412" s="9"/>
      <c r="Z412" s="133"/>
      <c r="AA412" s="164"/>
      <c r="AB412" s="146"/>
      <c r="AC412" s="9"/>
      <c r="AD412" s="9"/>
      <c r="AE412" s="133"/>
      <c r="AF412" s="151"/>
      <c r="AG412" s="72"/>
      <c r="AH412" s="106"/>
      <c r="AI412" s="106"/>
      <c r="AJ412" s="106"/>
      <c r="AK412" s="106"/>
      <c r="AL412" s="106"/>
      <c r="AM412" s="106"/>
      <c r="AN412" s="106"/>
      <c r="AO412" s="106"/>
      <c r="AP412" s="106"/>
      <c r="AQ412" s="106"/>
      <c r="AR412" s="106"/>
      <c r="AS412" s="106"/>
      <c r="AT412" s="106"/>
      <c r="AU412" s="106"/>
      <c r="AV412" s="106"/>
      <c r="AW412" s="106"/>
      <c r="AX412" s="106"/>
      <c r="AY412" s="106"/>
      <c r="AZ412" s="106"/>
      <c r="BA412" s="106"/>
      <c r="BB412" s="106"/>
      <c r="BC412" s="106"/>
      <c r="BD412" s="106"/>
      <c r="BE412" s="106"/>
      <c r="BF412" s="106"/>
      <c r="BG412" s="106"/>
      <c r="BH412" s="106"/>
      <c r="BI412" s="106"/>
      <c r="BJ412" s="106"/>
      <c r="BK412" s="106"/>
      <c r="BL412" s="106"/>
      <c r="BM412" s="106"/>
      <c r="BN412" s="106"/>
      <c r="BO412" s="106"/>
      <c r="BP412" s="106"/>
      <c r="BQ412" s="106"/>
      <c r="BR412" s="106"/>
      <c r="BS412" s="106"/>
      <c r="BT412" s="106"/>
      <c r="BU412" s="106"/>
      <c r="BV412" s="106"/>
      <c r="BW412" s="106"/>
      <c r="BX412" s="106"/>
      <c r="BY412" s="106"/>
      <c r="BZ412" s="106"/>
      <c r="CA412" s="106"/>
      <c r="CB412" s="106"/>
      <c r="CC412" s="106"/>
      <c r="CD412" s="106"/>
      <c r="CE412" s="106"/>
      <c r="CF412" s="106"/>
      <c r="CG412" s="106"/>
    </row>
    <row r="413" spans="1:85">
      <c r="A413" s="72"/>
      <c r="B413" s="145"/>
      <c r="C413" s="146"/>
      <c r="D413" s="9"/>
      <c r="E413" s="9"/>
      <c r="F413" s="133"/>
      <c r="G413" s="163"/>
      <c r="H413" s="146"/>
      <c r="I413" s="9"/>
      <c r="J413" s="9"/>
      <c r="K413" s="133"/>
      <c r="L413" s="164"/>
      <c r="M413" s="146"/>
      <c r="N413" s="9"/>
      <c r="O413" s="9"/>
      <c r="P413" s="133"/>
      <c r="Q413" s="164"/>
      <c r="R413" s="146"/>
      <c r="S413" s="9"/>
      <c r="T413" s="9"/>
      <c r="U413" s="133"/>
      <c r="V413" s="164"/>
      <c r="W413" s="146"/>
      <c r="X413" s="9"/>
      <c r="Y413" s="9"/>
      <c r="Z413" s="133"/>
      <c r="AA413" s="164"/>
      <c r="AB413" s="146"/>
      <c r="AC413" s="9"/>
      <c r="AD413" s="9"/>
      <c r="AE413" s="133"/>
      <c r="AF413" s="151"/>
      <c r="AG413" s="72"/>
      <c r="AH413" s="106"/>
      <c r="AI413" s="106"/>
      <c r="AJ413" s="106"/>
      <c r="AK413" s="106"/>
      <c r="AL413" s="106"/>
      <c r="AM413" s="106"/>
      <c r="AN413" s="106"/>
      <c r="AO413" s="106"/>
      <c r="AP413" s="106"/>
      <c r="AQ413" s="106"/>
      <c r="AR413" s="106"/>
      <c r="AS413" s="106"/>
      <c r="AT413" s="106"/>
      <c r="AU413" s="106"/>
      <c r="AV413" s="106"/>
      <c r="AW413" s="106"/>
      <c r="AX413" s="106"/>
      <c r="AY413" s="106"/>
      <c r="AZ413" s="106"/>
      <c r="BA413" s="106"/>
      <c r="BB413" s="106"/>
      <c r="BC413" s="106"/>
      <c r="BD413" s="106"/>
      <c r="BE413" s="106"/>
      <c r="BF413" s="106"/>
      <c r="BG413" s="106"/>
      <c r="BH413" s="106"/>
      <c r="BI413" s="106"/>
      <c r="BJ413" s="106"/>
      <c r="BK413" s="106"/>
      <c r="BL413" s="106"/>
      <c r="BM413" s="106"/>
      <c r="BN413" s="106"/>
      <c r="BO413" s="106"/>
      <c r="BP413" s="106"/>
      <c r="BQ413" s="106"/>
      <c r="BR413" s="106"/>
      <c r="BS413" s="106"/>
      <c r="BT413" s="106"/>
      <c r="BU413" s="106"/>
      <c r="BV413" s="106"/>
      <c r="BW413" s="106"/>
      <c r="BX413" s="106"/>
      <c r="BY413" s="106"/>
      <c r="BZ413" s="106"/>
      <c r="CA413" s="106"/>
      <c r="CB413" s="106"/>
      <c r="CC413" s="106"/>
      <c r="CD413" s="106"/>
      <c r="CE413" s="106"/>
      <c r="CF413" s="106"/>
      <c r="CG413" s="106"/>
    </row>
    <row r="414" spans="1:85">
      <c r="A414" s="72"/>
      <c r="B414" s="145"/>
      <c r="C414" s="146"/>
      <c r="D414" s="9"/>
      <c r="E414" s="9"/>
      <c r="F414" s="133"/>
      <c r="G414" s="163"/>
      <c r="H414" s="146"/>
      <c r="I414" s="9"/>
      <c r="J414" s="9"/>
      <c r="K414" s="133"/>
      <c r="L414" s="164"/>
      <c r="M414" s="146"/>
      <c r="N414" s="9"/>
      <c r="O414" s="9"/>
      <c r="P414" s="133"/>
      <c r="Q414" s="164"/>
      <c r="R414" s="146"/>
      <c r="S414" s="9"/>
      <c r="T414" s="9"/>
      <c r="U414" s="133"/>
      <c r="V414" s="164"/>
      <c r="W414" s="146"/>
      <c r="X414" s="9"/>
      <c r="Y414" s="9"/>
      <c r="Z414" s="133"/>
      <c r="AA414" s="164"/>
      <c r="AB414" s="146"/>
      <c r="AC414" s="9"/>
      <c r="AD414" s="9"/>
      <c r="AE414" s="133"/>
      <c r="AF414" s="151"/>
      <c r="AG414" s="72"/>
      <c r="AH414" s="106"/>
      <c r="AI414" s="106"/>
      <c r="AJ414" s="106"/>
      <c r="AK414" s="106"/>
      <c r="AL414" s="106"/>
      <c r="AM414" s="106"/>
      <c r="AN414" s="106"/>
      <c r="AO414" s="106"/>
      <c r="AP414" s="106"/>
      <c r="AQ414" s="106"/>
      <c r="AR414" s="106"/>
      <c r="AS414" s="106"/>
      <c r="AT414" s="106"/>
      <c r="AU414" s="106"/>
      <c r="AV414" s="106"/>
      <c r="AW414" s="106"/>
      <c r="AX414" s="106"/>
      <c r="AY414" s="106"/>
      <c r="AZ414" s="106"/>
      <c r="BA414" s="106"/>
      <c r="BB414" s="106"/>
      <c r="BC414" s="106"/>
      <c r="BD414" s="106"/>
      <c r="BE414" s="106"/>
      <c r="BF414" s="106"/>
      <c r="BG414" s="106"/>
      <c r="BH414" s="106"/>
      <c r="BI414" s="106"/>
      <c r="BJ414" s="106"/>
      <c r="BK414" s="106"/>
      <c r="BL414" s="106"/>
      <c r="BM414" s="106"/>
      <c r="BN414" s="106"/>
      <c r="BO414" s="106"/>
      <c r="BP414" s="106"/>
      <c r="BQ414" s="106"/>
      <c r="BR414" s="106"/>
      <c r="BS414" s="106"/>
      <c r="BT414" s="106"/>
      <c r="BU414" s="106"/>
      <c r="BV414" s="106"/>
      <c r="BW414" s="106"/>
      <c r="BX414" s="106"/>
      <c r="BY414" s="106"/>
      <c r="BZ414" s="106"/>
      <c r="CA414" s="106"/>
      <c r="CB414" s="106"/>
      <c r="CC414" s="106"/>
      <c r="CD414" s="106"/>
      <c r="CE414" s="106"/>
      <c r="CF414" s="106"/>
      <c r="CG414" s="106"/>
    </row>
    <row r="415" spans="1:85">
      <c r="A415" s="72"/>
      <c r="B415" s="145"/>
      <c r="C415" s="146"/>
      <c r="D415" s="9"/>
      <c r="E415" s="9"/>
      <c r="F415" s="133"/>
      <c r="G415" s="163"/>
      <c r="H415" s="146"/>
      <c r="I415" s="9"/>
      <c r="J415" s="9"/>
      <c r="K415" s="133"/>
      <c r="L415" s="164"/>
      <c r="M415" s="146"/>
      <c r="N415" s="9"/>
      <c r="O415" s="9"/>
      <c r="P415" s="133"/>
      <c r="Q415" s="164"/>
      <c r="R415" s="146"/>
      <c r="S415" s="9"/>
      <c r="T415" s="9"/>
      <c r="U415" s="133"/>
      <c r="V415" s="164"/>
      <c r="W415" s="146"/>
      <c r="X415" s="9"/>
      <c r="Y415" s="9"/>
      <c r="Z415" s="133"/>
      <c r="AA415" s="164"/>
      <c r="AB415" s="146"/>
      <c r="AC415" s="9"/>
      <c r="AD415" s="9"/>
      <c r="AE415" s="133"/>
      <c r="AF415" s="151"/>
      <c r="AG415" s="72"/>
      <c r="AH415" s="106"/>
      <c r="AI415" s="106"/>
      <c r="AJ415" s="106"/>
      <c r="AK415" s="106"/>
      <c r="AL415" s="106"/>
      <c r="AM415" s="106"/>
      <c r="AN415" s="106"/>
      <c r="AO415" s="106"/>
      <c r="AP415" s="106"/>
      <c r="AQ415" s="106"/>
      <c r="AR415" s="106"/>
      <c r="AS415" s="106"/>
      <c r="AT415" s="106"/>
      <c r="AU415" s="106"/>
      <c r="AV415" s="106"/>
      <c r="AW415" s="106"/>
      <c r="AX415" s="106"/>
      <c r="AY415" s="106"/>
      <c r="AZ415" s="106"/>
      <c r="BA415" s="106"/>
      <c r="BB415" s="106"/>
      <c r="BC415" s="106"/>
      <c r="BD415" s="106"/>
      <c r="BE415" s="106"/>
      <c r="BF415" s="106"/>
      <c r="BG415" s="106"/>
      <c r="BH415" s="106"/>
      <c r="BI415" s="106"/>
      <c r="BJ415" s="106"/>
      <c r="BK415" s="106"/>
      <c r="BL415" s="106"/>
      <c r="BM415" s="106"/>
      <c r="BN415" s="106"/>
      <c r="BO415" s="106"/>
      <c r="BP415" s="106"/>
      <c r="BQ415" s="106"/>
      <c r="BR415" s="106"/>
      <c r="BS415" s="106"/>
      <c r="BT415" s="106"/>
      <c r="BU415" s="106"/>
      <c r="BV415" s="106"/>
      <c r="BW415" s="106"/>
      <c r="BX415" s="106"/>
      <c r="BY415" s="106"/>
      <c r="BZ415" s="106"/>
      <c r="CA415" s="106"/>
      <c r="CB415" s="106"/>
      <c r="CC415" s="106"/>
      <c r="CD415" s="106"/>
      <c r="CE415" s="106"/>
      <c r="CF415" s="106"/>
      <c r="CG415" s="106"/>
    </row>
    <row r="416" spans="1:85">
      <c r="A416" s="72"/>
      <c r="B416" s="145"/>
      <c r="C416" s="146"/>
      <c r="D416" s="9"/>
      <c r="E416" s="9"/>
      <c r="F416" s="133"/>
      <c r="G416" s="163"/>
      <c r="H416" s="146"/>
      <c r="I416" s="9"/>
      <c r="J416" s="9"/>
      <c r="K416" s="133"/>
      <c r="L416" s="164"/>
      <c r="M416" s="146"/>
      <c r="N416" s="9"/>
      <c r="O416" s="9"/>
      <c r="P416" s="133"/>
      <c r="Q416" s="164"/>
      <c r="R416" s="146"/>
      <c r="S416" s="9"/>
      <c r="T416" s="9"/>
      <c r="U416" s="133"/>
      <c r="V416" s="164"/>
      <c r="W416" s="146"/>
      <c r="X416" s="9"/>
      <c r="Y416" s="9"/>
      <c r="Z416" s="133"/>
      <c r="AA416" s="164"/>
      <c r="AB416" s="146"/>
      <c r="AC416" s="9"/>
      <c r="AD416" s="9"/>
      <c r="AE416" s="133"/>
      <c r="AF416" s="151"/>
      <c r="AG416" s="72"/>
      <c r="AH416" s="106"/>
      <c r="AI416" s="106"/>
      <c r="AJ416" s="106"/>
      <c r="AK416" s="106"/>
      <c r="AL416" s="106"/>
      <c r="AM416" s="106"/>
      <c r="AN416" s="106"/>
      <c r="AO416" s="106"/>
      <c r="AP416" s="106"/>
      <c r="AQ416" s="106"/>
      <c r="AR416" s="106"/>
      <c r="AS416" s="106"/>
      <c r="AT416" s="106"/>
      <c r="AU416" s="106"/>
      <c r="AV416" s="106"/>
      <c r="AW416" s="106"/>
      <c r="AX416" s="106"/>
      <c r="AY416" s="106"/>
      <c r="AZ416" s="106"/>
      <c r="BA416" s="106"/>
      <c r="BB416" s="106"/>
      <c r="BC416" s="106"/>
      <c r="BD416" s="106"/>
      <c r="BE416" s="106"/>
      <c r="BF416" s="106"/>
      <c r="BG416" s="106"/>
      <c r="BH416" s="106"/>
      <c r="BI416" s="106"/>
      <c r="BJ416" s="106"/>
      <c r="BK416" s="106"/>
      <c r="BL416" s="106"/>
      <c r="BM416" s="106"/>
      <c r="BN416" s="106"/>
      <c r="BO416" s="106"/>
      <c r="BP416" s="106"/>
      <c r="BQ416" s="106"/>
      <c r="BR416" s="106"/>
      <c r="BS416" s="106"/>
      <c r="BT416" s="106"/>
      <c r="BU416" s="106"/>
      <c r="BV416" s="106"/>
      <c r="BW416" s="106"/>
      <c r="BX416" s="106"/>
      <c r="BY416" s="106"/>
      <c r="BZ416" s="106"/>
      <c r="CA416" s="106"/>
      <c r="CB416" s="106"/>
      <c r="CC416" s="106"/>
      <c r="CD416" s="106"/>
      <c r="CE416" s="106"/>
      <c r="CF416" s="106"/>
      <c r="CG416" s="106"/>
    </row>
    <row r="417" spans="1:85">
      <c r="A417" s="72"/>
      <c r="B417" s="145"/>
      <c r="C417" s="146"/>
      <c r="D417" s="9"/>
      <c r="E417" s="9"/>
      <c r="F417" s="133"/>
      <c r="G417" s="163"/>
      <c r="H417" s="146"/>
      <c r="I417" s="9"/>
      <c r="J417" s="9"/>
      <c r="K417" s="133"/>
      <c r="L417" s="164"/>
      <c r="M417" s="146"/>
      <c r="N417" s="9"/>
      <c r="O417" s="9"/>
      <c r="P417" s="133"/>
      <c r="Q417" s="164"/>
      <c r="R417" s="146"/>
      <c r="S417" s="9"/>
      <c r="T417" s="9"/>
      <c r="U417" s="133"/>
      <c r="V417" s="164"/>
      <c r="W417" s="146"/>
      <c r="X417" s="9"/>
      <c r="Y417" s="9"/>
      <c r="Z417" s="133"/>
      <c r="AA417" s="164"/>
      <c r="AB417" s="146"/>
      <c r="AC417" s="9"/>
      <c r="AD417" s="9"/>
      <c r="AE417" s="133"/>
      <c r="AF417" s="151"/>
      <c r="AG417" s="72"/>
      <c r="AH417" s="106"/>
      <c r="AI417" s="106"/>
      <c r="AJ417" s="106"/>
      <c r="AK417" s="106"/>
      <c r="AL417" s="106"/>
      <c r="AM417" s="106"/>
      <c r="AN417" s="106"/>
      <c r="AO417" s="106"/>
      <c r="AP417" s="106"/>
      <c r="AQ417" s="106"/>
      <c r="AR417" s="106"/>
      <c r="AS417" s="106"/>
      <c r="AT417" s="106"/>
      <c r="AU417" s="106"/>
      <c r="AV417" s="106"/>
      <c r="AW417" s="106"/>
      <c r="AX417" s="106"/>
      <c r="AY417" s="106"/>
      <c r="AZ417" s="106"/>
      <c r="BA417" s="106"/>
      <c r="BB417" s="106"/>
      <c r="BC417" s="106"/>
      <c r="BD417" s="106"/>
      <c r="BE417" s="106"/>
      <c r="BF417" s="106"/>
      <c r="BG417" s="106"/>
      <c r="BH417" s="106"/>
      <c r="BI417" s="106"/>
      <c r="BJ417" s="106"/>
      <c r="BK417" s="106"/>
      <c r="BL417" s="106"/>
      <c r="BM417" s="106"/>
      <c r="BN417" s="106"/>
      <c r="BO417" s="106"/>
      <c r="BP417" s="106"/>
      <c r="BQ417" s="106"/>
      <c r="BR417" s="106"/>
      <c r="BS417" s="106"/>
      <c r="BT417" s="106"/>
      <c r="BU417" s="106"/>
      <c r="BV417" s="106"/>
      <c r="BW417" s="106"/>
      <c r="BX417" s="106"/>
      <c r="BY417" s="106"/>
      <c r="BZ417" s="106"/>
      <c r="CA417" s="106"/>
      <c r="CB417" s="106"/>
      <c r="CC417" s="106"/>
      <c r="CD417" s="106"/>
      <c r="CE417" s="106"/>
      <c r="CF417" s="106"/>
      <c r="CG417" s="106"/>
    </row>
    <row r="418" spans="1:85">
      <c r="A418" s="72"/>
      <c r="B418" s="145"/>
      <c r="C418" s="146"/>
      <c r="D418" s="9"/>
      <c r="E418" s="9"/>
      <c r="F418" s="133"/>
      <c r="G418" s="163"/>
      <c r="H418" s="146"/>
      <c r="I418" s="9"/>
      <c r="J418" s="9"/>
      <c r="K418" s="133"/>
      <c r="L418" s="164"/>
      <c r="M418" s="146"/>
      <c r="N418" s="9"/>
      <c r="O418" s="9"/>
      <c r="P418" s="133"/>
      <c r="Q418" s="164"/>
      <c r="R418" s="146"/>
      <c r="S418" s="9"/>
      <c r="T418" s="9"/>
      <c r="U418" s="133"/>
      <c r="V418" s="164"/>
      <c r="W418" s="146"/>
      <c r="X418" s="9"/>
      <c r="Y418" s="9"/>
      <c r="Z418" s="133"/>
      <c r="AA418" s="164"/>
      <c r="AB418" s="146"/>
      <c r="AC418" s="9"/>
      <c r="AD418" s="9"/>
      <c r="AE418" s="133"/>
      <c r="AF418" s="151"/>
      <c r="AG418" s="72"/>
      <c r="AH418" s="106"/>
      <c r="AI418" s="106"/>
      <c r="AJ418" s="106"/>
      <c r="AK418" s="106"/>
      <c r="AL418" s="106"/>
      <c r="AM418" s="106"/>
      <c r="AN418" s="106"/>
      <c r="AO418" s="106"/>
      <c r="AP418" s="106"/>
      <c r="AQ418" s="106"/>
      <c r="AR418" s="106"/>
      <c r="AS418" s="106"/>
      <c r="AT418" s="106"/>
      <c r="AU418" s="106"/>
      <c r="AV418" s="106"/>
      <c r="AW418" s="106"/>
      <c r="AX418" s="106"/>
      <c r="AY418" s="106"/>
      <c r="AZ418" s="106"/>
      <c r="BA418" s="106"/>
      <c r="BB418" s="106"/>
      <c r="BC418" s="106"/>
      <c r="BD418" s="106"/>
      <c r="BE418" s="106"/>
      <c r="BF418" s="106"/>
      <c r="BG418" s="106"/>
      <c r="BH418" s="106"/>
      <c r="BI418" s="106"/>
      <c r="BJ418" s="106"/>
      <c r="BK418" s="106"/>
      <c r="BL418" s="106"/>
      <c r="BM418" s="106"/>
      <c r="BN418" s="106"/>
      <c r="BO418" s="106"/>
      <c r="BP418" s="106"/>
      <c r="BQ418" s="106"/>
      <c r="BR418" s="106"/>
      <c r="BS418" s="106"/>
      <c r="BT418" s="106"/>
      <c r="BU418" s="106"/>
      <c r="BV418" s="106"/>
      <c r="BW418" s="106"/>
      <c r="BX418" s="106"/>
      <c r="BY418" s="106"/>
      <c r="BZ418" s="106"/>
      <c r="CA418" s="106"/>
      <c r="CB418" s="106"/>
      <c r="CC418" s="106"/>
      <c r="CD418" s="106"/>
      <c r="CE418" s="106"/>
      <c r="CF418" s="106"/>
      <c r="CG418" s="106"/>
    </row>
    <row r="419" spans="1:85">
      <c r="A419" s="72"/>
      <c r="B419" s="145"/>
      <c r="C419" s="146"/>
      <c r="D419" s="9"/>
      <c r="E419" s="9"/>
      <c r="F419" s="133"/>
      <c r="G419" s="163"/>
      <c r="H419" s="146"/>
      <c r="I419" s="9"/>
      <c r="J419" s="9"/>
      <c r="K419" s="133"/>
      <c r="L419" s="164"/>
      <c r="M419" s="146"/>
      <c r="N419" s="9"/>
      <c r="O419" s="9"/>
      <c r="P419" s="133"/>
      <c r="Q419" s="164"/>
      <c r="R419" s="146"/>
      <c r="S419" s="9"/>
      <c r="T419" s="9"/>
      <c r="U419" s="133"/>
      <c r="V419" s="164"/>
      <c r="W419" s="146"/>
      <c r="X419" s="9"/>
      <c r="Y419" s="9"/>
      <c r="Z419" s="133"/>
      <c r="AA419" s="164"/>
      <c r="AB419" s="146"/>
      <c r="AC419" s="9"/>
      <c r="AD419" s="9"/>
      <c r="AE419" s="133"/>
      <c r="AF419" s="151"/>
      <c r="AG419" s="72"/>
      <c r="AH419" s="106"/>
      <c r="AI419" s="106"/>
      <c r="AJ419" s="106"/>
      <c r="AK419" s="106"/>
      <c r="AL419" s="106"/>
      <c r="AM419" s="106"/>
      <c r="AN419" s="106"/>
      <c r="AO419" s="106"/>
      <c r="AP419" s="106"/>
      <c r="AQ419" s="106"/>
      <c r="AR419" s="106"/>
      <c r="AS419" s="106"/>
      <c r="AT419" s="106"/>
      <c r="AU419" s="106"/>
      <c r="AV419" s="106"/>
      <c r="AW419" s="106"/>
      <c r="AX419" s="106"/>
      <c r="AY419" s="106"/>
      <c r="AZ419" s="106"/>
      <c r="BA419" s="106"/>
      <c r="BB419" s="106"/>
      <c r="BC419" s="106"/>
      <c r="BD419" s="106"/>
      <c r="BE419" s="106"/>
      <c r="BF419" s="106"/>
      <c r="BG419" s="106"/>
      <c r="BH419" s="106"/>
      <c r="BI419" s="106"/>
      <c r="BJ419" s="106"/>
      <c r="BK419" s="106"/>
      <c r="BL419" s="106"/>
      <c r="BM419" s="106"/>
      <c r="BN419" s="106"/>
      <c r="BO419" s="106"/>
      <c r="BP419" s="106"/>
      <c r="BQ419" s="106"/>
      <c r="BR419" s="106"/>
      <c r="BS419" s="106"/>
      <c r="BT419" s="106"/>
      <c r="BU419" s="106"/>
      <c r="BV419" s="106"/>
      <c r="BW419" s="106"/>
      <c r="BX419" s="106"/>
      <c r="BY419" s="106"/>
      <c r="BZ419" s="106"/>
      <c r="CA419" s="106"/>
      <c r="CB419" s="106"/>
      <c r="CC419" s="106"/>
      <c r="CD419" s="106"/>
      <c r="CE419" s="106"/>
      <c r="CF419" s="106"/>
      <c r="CG419" s="106"/>
    </row>
    <row r="420" spans="1:85">
      <c r="A420" s="72"/>
      <c r="B420" s="145"/>
      <c r="C420" s="146"/>
      <c r="D420" s="9"/>
      <c r="E420" s="9"/>
      <c r="F420" s="133"/>
      <c r="G420" s="163"/>
      <c r="H420" s="146"/>
      <c r="I420" s="9"/>
      <c r="J420" s="9"/>
      <c r="K420" s="133"/>
      <c r="L420" s="164"/>
      <c r="M420" s="146"/>
      <c r="N420" s="9"/>
      <c r="O420" s="9"/>
      <c r="P420" s="133"/>
      <c r="Q420" s="164"/>
      <c r="R420" s="146"/>
      <c r="S420" s="9"/>
      <c r="T420" s="9"/>
      <c r="U420" s="133"/>
      <c r="V420" s="164"/>
      <c r="W420" s="146"/>
      <c r="X420" s="9"/>
      <c r="Y420" s="9"/>
      <c r="Z420" s="133"/>
      <c r="AA420" s="164"/>
      <c r="AB420" s="146"/>
      <c r="AC420" s="9"/>
      <c r="AD420" s="9"/>
      <c r="AE420" s="133"/>
      <c r="AF420" s="151"/>
      <c r="AG420" s="72"/>
      <c r="AH420" s="106"/>
      <c r="AI420" s="106"/>
      <c r="AJ420" s="106"/>
      <c r="AK420" s="106"/>
      <c r="AL420" s="106"/>
      <c r="AM420" s="106"/>
      <c r="AN420" s="106"/>
      <c r="AO420" s="106"/>
      <c r="AP420" s="106"/>
      <c r="AQ420" s="106"/>
      <c r="AR420" s="106"/>
      <c r="AS420" s="106"/>
      <c r="AT420" s="106"/>
      <c r="AU420" s="106"/>
      <c r="AV420" s="106"/>
      <c r="AW420" s="106"/>
      <c r="AX420" s="106"/>
      <c r="AY420" s="106"/>
      <c r="AZ420" s="106"/>
      <c r="BA420" s="106"/>
      <c r="BB420" s="106"/>
      <c r="BC420" s="106"/>
      <c r="BD420" s="106"/>
      <c r="BE420" s="106"/>
      <c r="BF420" s="106"/>
      <c r="BG420" s="106"/>
      <c r="BH420" s="106"/>
      <c r="BI420" s="106"/>
      <c r="BJ420" s="106"/>
      <c r="BK420" s="106"/>
      <c r="BL420" s="106"/>
      <c r="BM420" s="106"/>
      <c r="BN420" s="106"/>
      <c r="BO420" s="106"/>
      <c r="BP420" s="106"/>
      <c r="BQ420" s="106"/>
      <c r="BR420" s="106"/>
      <c r="BS420" s="106"/>
      <c r="BT420" s="106"/>
      <c r="BU420" s="106"/>
      <c r="BV420" s="106"/>
      <c r="BW420" s="106"/>
      <c r="BX420" s="106"/>
      <c r="BY420" s="106"/>
      <c r="BZ420" s="106"/>
      <c r="CA420" s="106"/>
      <c r="CB420" s="106"/>
      <c r="CC420" s="106"/>
      <c r="CD420" s="106"/>
      <c r="CE420" s="106"/>
      <c r="CF420" s="106"/>
      <c r="CG420" s="106"/>
    </row>
    <row r="421" spans="1:85">
      <c r="A421" s="72"/>
      <c r="B421" s="145"/>
      <c r="C421" s="146"/>
      <c r="D421" s="9"/>
      <c r="E421" s="9"/>
      <c r="F421" s="133"/>
      <c r="G421" s="163"/>
      <c r="H421" s="146"/>
      <c r="I421" s="9"/>
      <c r="J421" s="9"/>
      <c r="K421" s="133"/>
      <c r="L421" s="164"/>
      <c r="M421" s="146"/>
      <c r="N421" s="9"/>
      <c r="O421" s="9"/>
      <c r="P421" s="133"/>
      <c r="Q421" s="164"/>
      <c r="R421" s="146"/>
      <c r="S421" s="9"/>
      <c r="T421" s="9"/>
      <c r="U421" s="133"/>
      <c r="V421" s="164"/>
      <c r="W421" s="146"/>
      <c r="X421" s="9"/>
      <c r="Y421" s="9"/>
      <c r="Z421" s="133"/>
      <c r="AA421" s="164"/>
      <c r="AB421" s="146"/>
      <c r="AC421" s="9"/>
      <c r="AD421" s="9"/>
      <c r="AE421" s="133"/>
      <c r="AF421" s="151"/>
      <c r="AG421" s="72"/>
      <c r="AH421" s="106"/>
      <c r="AI421" s="106"/>
      <c r="AJ421" s="106"/>
      <c r="AK421" s="106"/>
      <c r="AL421" s="106"/>
      <c r="AM421" s="106"/>
      <c r="AN421" s="106"/>
      <c r="AO421" s="106"/>
      <c r="AP421" s="106"/>
      <c r="AQ421" s="106"/>
      <c r="AR421" s="106"/>
      <c r="AS421" s="106"/>
      <c r="AT421" s="106"/>
      <c r="AU421" s="106"/>
      <c r="AV421" s="106"/>
      <c r="AW421" s="106"/>
      <c r="AX421" s="106"/>
      <c r="AY421" s="106"/>
      <c r="AZ421" s="106"/>
      <c r="BA421" s="106"/>
      <c r="BB421" s="106"/>
      <c r="BC421" s="106"/>
      <c r="BD421" s="106"/>
      <c r="BE421" s="106"/>
      <c r="BF421" s="106"/>
      <c r="BG421" s="106"/>
      <c r="BH421" s="106"/>
      <c r="BI421" s="106"/>
      <c r="BJ421" s="106"/>
      <c r="BK421" s="106"/>
      <c r="BL421" s="106"/>
      <c r="BM421" s="106"/>
      <c r="BN421" s="106"/>
      <c r="BO421" s="106"/>
      <c r="BP421" s="106"/>
      <c r="BQ421" s="106"/>
      <c r="BR421" s="106"/>
      <c r="BS421" s="106"/>
      <c r="BT421" s="106"/>
      <c r="BU421" s="106"/>
      <c r="BV421" s="106"/>
      <c r="BW421" s="106"/>
      <c r="BX421" s="106"/>
      <c r="BY421" s="106"/>
      <c r="BZ421" s="106"/>
      <c r="CA421" s="106"/>
      <c r="CB421" s="106"/>
      <c r="CC421" s="106"/>
      <c r="CD421" s="106"/>
      <c r="CE421" s="106"/>
      <c r="CF421" s="106"/>
      <c r="CG421" s="106"/>
    </row>
    <row r="422" spans="1:85">
      <c r="A422" s="72"/>
      <c r="B422" s="145"/>
      <c r="C422" s="146"/>
      <c r="D422" s="9"/>
      <c r="E422" s="9"/>
      <c r="F422" s="133"/>
      <c r="G422" s="163"/>
      <c r="H422" s="146"/>
      <c r="I422" s="9"/>
      <c r="J422" s="9"/>
      <c r="K422" s="133"/>
      <c r="L422" s="164"/>
      <c r="M422" s="146"/>
      <c r="N422" s="9"/>
      <c r="O422" s="9"/>
      <c r="P422" s="133"/>
      <c r="Q422" s="164"/>
      <c r="R422" s="146"/>
      <c r="S422" s="9"/>
      <c r="T422" s="9"/>
      <c r="U422" s="133"/>
      <c r="V422" s="164"/>
      <c r="W422" s="146"/>
      <c r="X422" s="9"/>
      <c r="Y422" s="9"/>
      <c r="Z422" s="133"/>
      <c r="AA422" s="164"/>
      <c r="AB422" s="146"/>
      <c r="AC422" s="9"/>
      <c r="AD422" s="9"/>
      <c r="AE422" s="133"/>
      <c r="AF422" s="151"/>
      <c r="AG422" s="72"/>
      <c r="AH422" s="106"/>
      <c r="AI422" s="106"/>
      <c r="AJ422" s="106"/>
      <c r="AK422" s="106"/>
      <c r="AL422" s="106"/>
      <c r="AM422" s="106"/>
      <c r="AN422" s="106"/>
      <c r="AO422" s="106"/>
      <c r="AP422" s="106"/>
      <c r="AQ422" s="106"/>
      <c r="AR422" s="106"/>
      <c r="AS422" s="106"/>
      <c r="AT422" s="106"/>
      <c r="AU422" s="106"/>
      <c r="AV422" s="106"/>
      <c r="AW422" s="106"/>
      <c r="AX422" s="106"/>
      <c r="AY422" s="106"/>
      <c r="AZ422" s="106"/>
      <c r="BA422" s="106"/>
      <c r="BB422" s="106"/>
      <c r="BC422" s="106"/>
      <c r="BD422" s="106"/>
      <c r="BE422" s="106"/>
      <c r="BF422" s="106"/>
      <c r="BG422" s="106"/>
      <c r="BH422" s="106"/>
      <c r="BI422" s="106"/>
      <c r="BJ422" s="106"/>
      <c r="BK422" s="106"/>
      <c r="BL422" s="106"/>
      <c r="BM422" s="106"/>
      <c r="BN422" s="106"/>
      <c r="BO422" s="106"/>
      <c r="BP422" s="106"/>
      <c r="BQ422" s="106"/>
      <c r="BR422" s="106"/>
      <c r="BS422" s="106"/>
      <c r="BT422" s="106"/>
      <c r="BU422" s="106"/>
      <c r="BV422" s="106"/>
      <c r="BW422" s="106"/>
      <c r="BX422" s="106"/>
      <c r="BY422" s="106"/>
      <c r="BZ422" s="106"/>
      <c r="CA422" s="106"/>
      <c r="CB422" s="106"/>
      <c r="CC422" s="106"/>
      <c r="CD422" s="106"/>
      <c r="CE422" s="106"/>
      <c r="CF422" s="106"/>
      <c r="CG422" s="106"/>
    </row>
    <row r="423" spans="1:85">
      <c r="A423" s="72"/>
      <c r="B423" s="145"/>
      <c r="C423" s="146"/>
      <c r="D423" s="9"/>
      <c r="E423" s="9"/>
      <c r="F423" s="133"/>
      <c r="G423" s="163"/>
      <c r="H423" s="146"/>
      <c r="I423" s="9"/>
      <c r="J423" s="9"/>
      <c r="K423" s="133"/>
      <c r="L423" s="164"/>
      <c r="M423" s="146"/>
      <c r="N423" s="9"/>
      <c r="O423" s="9"/>
      <c r="P423" s="133"/>
      <c r="Q423" s="164"/>
      <c r="R423" s="146"/>
      <c r="S423" s="9"/>
      <c r="T423" s="9"/>
      <c r="U423" s="133"/>
      <c r="V423" s="164"/>
      <c r="W423" s="146"/>
      <c r="X423" s="9"/>
      <c r="Y423" s="9"/>
      <c r="Z423" s="133"/>
      <c r="AA423" s="164"/>
      <c r="AB423" s="146"/>
      <c r="AC423" s="9"/>
      <c r="AD423" s="9"/>
      <c r="AE423" s="133"/>
      <c r="AF423" s="151"/>
      <c r="AG423" s="72"/>
      <c r="AH423" s="106"/>
      <c r="AI423" s="106"/>
      <c r="AJ423" s="106"/>
      <c r="AK423" s="106"/>
      <c r="AL423" s="106"/>
      <c r="AM423" s="106"/>
      <c r="AN423" s="106"/>
      <c r="AO423" s="106"/>
      <c r="AP423" s="106"/>
      <c r="AQ423" s="106"/>
      <c r="AR423" s="106"/>
      <c r="AS423" s="106"/>
      <c r="AT423" s="106"/>
      <c r="AU423" s="106"/>
      <c r="AV423" s="106"/>
      <c r="AW423" s="106"/>
      <c r="AX423" s="106"/>
      <c r="AY423" s="106"/>
      <c r="AZ423" s="106"/>
      <c r="BA423" s="106"/>
      <c r="BB423" s="106"/>
      <c r="BC423" s="106"/>
      <c r="BD423" s="106"/>
      <c r="BE423" s="106"/>
      <c r="BF423" s="106"/>
      <c r="BG423" s="106"/>
      <c r="BH423" s="106"/>
      <c r="BI423" s="106"/>
      <c r="BJ423" s="106"/>
      <c r="BK423" s="106"/>
      <c r="BL423" s="106"/>
      <c r="BM423" s="106"/>
      <c r="BN423" s="106"/>
      <c r="BO423" s="106"/>
      <c r="BP423" s="106"/>
      <c r="BQ423" s="106"/>
      <c r="BR423" s="106"/>
      <c r="BS423" s="106"/>
      <c r="BT423" s="106"/>
      <c r="BU423" s="106"/>
      <c r="BV423" s="106"/>
      <c r="BW423" s="106"/>
      <c r="BX423" s="106"/>
      <c r="BY423" s="106"/>
      <c r="BZ423" s="106"/>
      <c r="CA423" s="106"/>
      <c r="CB423" s="106"/>
      <c r="CC423" s="106"/>
      <c r="CD423" s="106"/>
      <c r="CE423" s="106"/>
      <c r="CF423" s="106"/>
      <c r="CG423" s="106"/>
    </row>
    <row r="424" spans="1:85">
      <c r="A424" s="72"/>
      <c r="B424" s="145"/>
      <c r="C424" s="146"/>
      <c r="D424" s="9"/>
      <c r="E424" s="9"/>
      <c r="F424" s="133"/>
      <c r="G424" s="163"/>
      <c r="H424" s="146"/>
      <c r="I424" s="9"/>
      <c r="J424" s="9"/>
      <c r="K424" s="133"/>
      <c r="L424" s="164"/>
      <c r="M424" s="146"/>
      <c r="N424" s="9"/>
      <c r="O424" s="9"/>
      <c r="P424" s="133"/>
      <c r="Q424" s="164"/>
      <c r="R424" s="146"/>
      <c r="S424" s="9"/>
      <c r="T424" s="9"/>
      <c r="U424" s="133"/>
      <c r="V424" s="164"/>
      <c r="W424" s="146"/>
      <c r="X424" s="9"/>
      <c r="Y424" s="9"/>
      <c r="Z424" s="133"/>
      <c r="AA424" s="164"/>
      <c r="AB424" s="146"/>
      <c r="AC424" s="9"/>
      <c r="AD424" s="9"/>
      <c r="AE424" s="133"/>
      <c r="AF424" s="151"/>
      <c r="AG424" s="72"/>
      <c r="AH424" s="106"/>
      <c r="AI424" s="106"/>
      <c r="AJ424" s="106"/>
      <c r="AK424" s="106"/>
      <c r="AL424" s="106"/>
      <c r="AM424" s="106"/>
      <c r="AN424" s="106"/>
      <c r="AO424" s="106"/>
      <c r="AP424" s="106"/>
      <c r="AQ424" s="106"/>
      <c r="AR424" s="106"/>
      <c r="AS424" s="106"/>
      <c r="AT424" s="106"/>
      <c r="AU424" s="106"/>
      <c r="AV424" s="106"/>
      <c r="AW424" s="106"/>
      <c r="AX424" s="106"/>
      <c r="AY424" s="106"/>
      <c r="AZ424" s="106"/>
      <c r="BA424" s="106"/>
      <c r="BB424" s="106"/>
      <c r="BC424" s="106"/>
      <c r="BD424" s="106"/>
      <c r="BE424" s="106"/>
      <c r="BF424" s="106"/>
      <c r="BG424" s="106"/>
      <c r="BH424" s="106"/>
      <c r="BI424" s="106"/>
      <c r="BJ424" s="106"/>
      <c r="BK424" s="106"/>
      <c r="BL424" s="106"/>
      <c r="BM424" s="106"/>
      <c r="BN424" s="106"/>
      <c r="BO424" s="106"/>
      <c r="BP424" s="106"/>
      <c r="BQ424" s="106"/>
      <c r="BR424" s="106"/>
      <c r="BS424" s="106"/>
      <c r="BT424" s="106"/>
      <c r="BU424" s="106"/>
      <c r="BV424" s="106"/>
      <c r="BW424" s="106"/>
      <c r="BX424" s="106"/>
      <c r="BY424" s="106"/>
      <c r="BZ424" s="106"/>
      <c r="CA424" s="106"/>
      <c r="CB424" s="106"/>
      <c r="CC424" s="106"/>
      <c r="CD424" s="106"/>
      <c r="CE424" s="106"/>
      <c r="CF424" s="106"/>
      <c r="CG424" s="106"/>
    </row>
    <row r="425" spans="1:85">
      <c r="A425" s="72"/>
      <c r="B425" s="145"/>
      <c r="C425" s="146"/>
      <c r="D425" s="9"/>
      <c r="E425" s="9"/>
      <c r="F425" s="133"/>
      <c r="G425" s="163"/>
      <c r="H425" s="146"/>
      <c r="I425" s="9"/>
      <c r="J425" s="9"/>
      <c r="K425" s="133"/>
      <c r="L425" s="164"/>
      <c r="M425" s="146"/>
      <c r="N425" s="9"/>
      <c r="O425" s="9"/>
      <c r="P425" s="133"/>
      <c r="Q425" s="164"/>
      <c r="R425" s="146"/>
      <c r="S425" s="9"/>
      <c r="T425" s="9"/>
      <c r="U425" s="133"/>
      <c r="V425" s="164"/>
      <c r="W425" s="146"/>
      <c r="X425" s="9"/>
      <c r="Y425" s="9"/>
      <c r="Z425" s="133"/>
      <c r="AA425" s="164"/>
      <c r="AB425" s="146"/>
      <c r="AC425" s="9"/>
      <c r="AD425" s="9"/>
      <c r="AE425" s="133"/>
      <c r="AF425" s="151"/>
      <c r="AG425" s="72"/>
      <c r="AH425" s="106"/>
      <c r="AI425" s="106"/>
      <c r="AJ425" s="106"/>
      <c r="AK425" s="106"/>
      <c r="AL425" s="106"/>
      <c r="AM425" s="106"/>
      <c r="AN425" s="106"/>
      <c r="AO425" s="106"/>
      <c r="AP425" s="106"/>
      <c r="AQ425" s="106"/>
      <c r="AR425" s="106"/>
      <c r="AS425" s="106"/>
      <c r="AT425" s="106"/>
      <c r="AU425" s="106"/>
      <c r="AV425" s="106"/>
      <c r="AW425" s="106"/>
      <c r="AX425" s="106"/>
      <c r="AY425" s="106"/>
      <c r="AZ425" s="106"/>
      <c r="BA425" s="106"/>
      <c r="BB425" s="106"/>
      <c r="BC425" s="106"/>
      <c r="BD425" s="106"/>
      <c r="BE425" s="106"/>
      <c r="BF425" s="106"/>
      <c r="BG425" s="106"/>
      <c r="BH425" s="106"/>
      <c r="BI425" s="106"/>
      <c r="BJ425" s="106"/>
      <c r="BK425" s="106"/>
      <c r="BL425" s="106"/>
      <c r="BM425" s="106"/>
      <c r="BN425" s="106"/>
      <c r="BO425" s="106"/>
      <c r="BP425" s="106"/>
      <c r="BQ425" s="106"/>
      <c r="BR425" s="106"/>
      <c r="BS425" s="106"/>
      <c r="BT425" s="106"/>
      <c r="BU425" s="106"/>
      <c r="BV425" s="106"/>
      <c r="BW425" s="106"/>
      <c r="BX425" s="106"/>
      <c r="BY425" s="106"/>
      <c r="BZ425" s="106"/>
      <c r="CA425" s="106"/>
      <c r="CB425" s="106"/>
      <c r="CC425" s="106"/>
      <c r="CD425" s="106"/>
      <c r="CE425" s="106"/>
      <c r="CF425" s="106"/>
      <c r="CG425" s="106"/>
    </row>
    <row r="426" spans="1:85">
      <c r="A426" s="72"/>
      <c r="B426" s="145"/>
      <c r="C426" s="146"/>
      <c r="D426" s="9"/>
      <c r="E426" s="9"/>
      <c r="F426" s="133"/>
      <c r="G426" s="163"/>
      <c r="H426" s="146"/>
      <c r="I426" s="9"/>
      <c r="J426" s="9"/>
      <c r="K426" s="133"/>
      <c r="L426" s="164"/>
      <c r="M426" s="146"/>
      <c r="N426" s="9"/>
      <c r="O426" s="9"/>
      <c r="P426" s="133"/>
      <c r="Q426" s="164"/>
      <c r="R426" s="146"/>
      <c r="S426" s="9"/>
      <c r="T426" s="9"/>
      <c r="U426" s="133"/>
      <c r="V426" s="164"/>
      <c r="W426" s="146"/>
      <c r="X426" s="9"/>
      <c r="Y426" s="9"/>
      <c r="Z426" s="133"/>
      <c r="AA426" s="164"/>
      <c r="AB426" s="146"/>
      <c r="AC426" s="9"/>
      <c r="AD426" s="9"/>
      <c r="AE426" s="133"/>
      <c r="AF426" s="151"/>
      <c r="AG426" s="72"/>
      <c r="AH426" s="106"/>
      <c r="AI426" s="106"/>
      <c r="AJ426" s="106"/>
      <c r="AK426" s="106"/>
      <c r="AL426" s="106"/>
      <c r="AM426" s="106"/>
      <c r="AN426" s="106"/>
      <c r="AO426" s="106"/>
      <c r="AP426" s="106"/>
      <c r="AQ426" s="106"/>
      <c r="AR426" s="106"/>
      <c r="AS426" s="106"/>
      <c r="AT426" s="106"/>
      <c r="AU426" s="106"/>
      <c r="AV426" s="106"/>
      <c r="AW426" s="106"/>
      <c r="AX426" s="106"/>
      <c r="AY426" s="106"/>
      <c r="AZ426" s="106"/>
      <c r="BA426" s="106"/>
      <c r="BB426" s="106"/>
      <c r="BC426" s="106"/>
      <c r="BD426" s="106"/>
      <c r="BE426" s="106"/>
      <c r="BF426" s="106"/>
      <c r="BG426" s="106"/>
      <c r="BH426" s="106"/>
      <c r="BI426" s="106"/>
      <c r="BJ426" s="106"/>
      <c r="BK426" s="106"/>
      <c r="BL426" s="106"/>
      <c r="BM426" s="106"/>
      <c r="BN426" s="106"/>
      <c r="BO426" s="106"/>
      <c r="BP426" s="106"/>
      <c r="BQ426" s="106"/>
      <c r="BR426" s="106"/>
      <c r="BS426" s="106"/>
      <c r="BT426" s="106"/>
      <c r="BU426" s="106"/>
      <c r="BV426" s="106"/>
      <c r="BW426" s="106"/>
      <c r="BX426" s="106"/>
      <c r="BY426" s="106"/>
      <c r="BZ426" s="106"/>
      <c r="CA426" s="106"/>
      <c r="CB426" s="106"/>
      <c r="CC426" s="106"/>
      <c r="CD426" s="106"/>
      <c r="CE426" s="106"/>
      <c r="CF426" s="106"/>
      <c r="CG426" s="106"/>
    </row>
    <row r="427" spans="1:85">
      <c r="A427" s="72"/>
      <c r="B427" s="145"/>
      <c r="C427" s="146"/>
      <c r="D427" s="9"/>
      <c r="E427" s="9"/>
      <c r="F427" s="133"/>
      <c r="G427" s="163"/>
      <c r="H427" s="146"/>
      <c r="I427" s="9"/>
      <c r="J427" s="9"/>
      <c r="K427" s="133"/>
      <c r="L427" s="164"/>
      <c r="M427" s="146"/>
      <c r="N427" s="9"/>
      <c r="O427" s="9"/>
      <c r="P427" s="133"/>
      <c r="Q427" s="164"/>
      <c r="R427" s="146"/>
      <c r="S427" s="9"/>
      <c r="T427" s="9"/>
      <c r="U427" s="133"/>
      <c r="V427" s="164"/>
      <c r="W427" s="146"/>
      <c r="X427" s="9"/>
      <c r="Y427" s="9"/>
      <c r="Z427" s="133"/>
      <c r="AA427" s="164"/>
      <c r="AB427" s="146"/>
      <c r="AC427" s="9"/>
      <c r="AD427" s="9"/>
      <c r="AE427" s="133"/>
      <c r="AF427" s="151"/>
      <c r="AG427" s="72"/>
      <c r="AH427" s="106"/>
      <c r="AI427" s="106"/>
      <c r="AJ427" s="106"/>
      <c r="AK427" s="106"/>
      <c r="AL427" s="106"/>
      <c r="AM427" s="106"/>
      <c r="AN427" s="106"/>
      <c r="AO427" s="106"/>
      <c r="AP427" s="106"/>
      <c r="AQ427" s="106"/>
      <c r="AR427" s="106"/>
      <c r="AS427" s="106"/>
      <c r="AT427" s="106"/>
      <c r="AU427" s="106"/>
      <c r="AV427" s="106"/>
      <c r="AW427" s="106"/>
      <c r="AX427" s="106"/>
      <c r="AY427" s="106"/>
      <c r="AZ427" s="106"/>
      <c r="BA427" s="106"/>
      <c r="BB427" s="106"/>
      <c r="BC427" s="106"/>
      <c r="BD427" s="106"/>
      <c r="BE427" s="106"/>
      <c r="BF427" s="106"/>
      <c r="BG427" s="106"/>
      <c r="BH427" s="106"/>
      <c r="BI427" s="106"/>
      <c r="BJ427" s="106"/>
      <c r="BK427" s="106"/>
      <c r="BL427" s="106"/>
      <c r="BM427" s="106"/>
      <c r="BN427" s="106"/>
      <c r="BO427" s="106"/>
      <c r="BP427" s="106"/>
      <c r="BQ427" s="106"/>
      <c r="BR427" s="106"/>
      <c r="BS427" s="106"/>
      <c r="BT427" s="106"/>
      <c r="BU427" s="106"/>
      <c r="BV427" s="106"/>
      <c r="BW427" s="106"/>
      <c r="BX427" s="106"/>
      <c r="BY427" s="106"/>
      <c r="BZ427" s="106"/>
      <c r="CA427" s="106"/>
      <c r="CB427" s="106"/>
      <c r="CC427" s="106"/>
      <c r="CD427" s="106"/>
      <c r="CE427" s="106"/>
      <c r="CF427" s="106"/>
      <c r="CG427" s="106"/>
    </row>
    <row r="428" spans="1:85">
      <c r="A428" s="72"/>
      <c r="B428" s="145"/>
      <c r="C428" s="146"/>
      <c r="D428" s="9"/>
      <c r="E428" s="9"/>
      <c r="F428" s="133"/>
      <c r="G428" s="163"/>
      <c r="H428" s="146"/>
      <c r="I428" s="9"/>
      <c r="J428" s="9"/>
      <c r="K428" s="133"/>
      <c r="L428" s="164"/>
      <c r="M428" s="146"/>
      <c r="N428" s="9"/>
      <c r="O428" s="9"/>
      <c r="P428" s="133"/>
      <c r="Q428" s="164"/>
      <c r="R428" s="146"/>
      <c r="S428" s="9"/>
      <c r="T428" s="9"/>
      <c r="U428" s="133"/>
      <c r="V428" s="164"/>
      <c r="W428" s="146"/>
      <c r="X428" s="9"/>
      <c r="Y428" s="9"/>
      <c r="Z428" s="133"/>
      <c r="AA428" s="164"/>
      <c r="AB428" s="146"/>
      <c r="AC428" s="9"/>
      <c r="AD428" s="9"/>
      <c r="AE428" s="133"/>
      <c r="AF428" s="151"/>
      <c r="AG428" s="72"/>
      <c r="AH428" s="106"/>
      <c r="AI428" s="106"/>
      <c r="AJ428" s="106"/>
      <c r="AK428" s="106"/>
      <c r="AL428" s="106"/>
      <c r="AM428" s="106"/>
      <c r="AN428" s="106"/>
      <c r="AO428" s="106"/>
      <c r="AP428" s="106"/>
      <c r="AQ428" s="106"/>
      <c r="AR428" s="106"/>
      <c r="AS428" s="106"/>
      <c r="AT428" s="106"/>
      <c r="AU428" s="106"/>
      <c r="AV428" s="106"/>
      <c r="AW428" s="106"/>
      <c r="AX428" s="106"/>
      <c r="AY428" s="106"/>
      <c r="AZ428" s="106"/>
      <c r="BA428" s="106"/>
      <c r="BB428" s="106"/>
      <c r="BC428" s="106"/>
      <c r="BD428" s="106"/>
      <c r="BE428" s="106"/>
      <c r="BF428" s="106"/>
      <c r="BG428" s="106"/>
      <c r="BH428" s="106"/>
      <c r="BI428" s="106"/>
      <c r="BJ428" s="106"/>
      <c r="BK428" s="106"/>
      <c r="BL428" s="106"/>
      <c r="BM428" s="106"/>
      <c r="BN428" s="106"/>
      <c r="BO428" s="106"/>
      <c r="BP428" s="106"/>
      <c r="BQ428" s="106"/>
      <c r="BR428" s="106"/>
      <c r="BS428" s="106"/>
      <c r="BT428" s="106"/>
      <c r="BU428" s="106"/>
      <c r="BV428" s="106"/>
      <c r="BW428" s="106"/>
      <c r="BX428" s="106"/>
      <c r="BY428" s="106"/>
      <c r="BZ428" s="106"/>
      <c r="CA428" s="106"/>
      <c r="CB428" s="106"/>
      <c r="CC428" s="106"/>
      <c r="CD428" s="106"/>
      <c r="CE428" s="106"/>
      <c r="CF428" s="106"/>
      <c r="CG428" s="106"/>
    </row>
    <row r="429" spans="1:85">
      <c r="A429" s="72"/>
      <c r="B429" s="145"/>
      <c r="C429" s="146"/>
      <c r="D429" s="9"/>
      <c r="E429" s="9"/>
      <c r="F429" s="133"/>
      <c r="G429" s="163"/>
      <c r="H429" s="146"/>
      <c r="I429" s="9"/>
      <c r="J429" s="9"/>
      <c r="K429" s="133"/>
      <c r="L429" s="164"/>
      <c r="M429" s="146"/>
      <c r="N429" s="9"/>
      <c r="O429" s="9"/>
      <c r="P429" s="133"/>
      <c r="Q429" s="164"/>
      <c r="R429" s="146"/>
      <c r="S429" s="9"/>
      <c r="T429" s="9"/>
      <c r="U429" s="133"/>
      <c r="V429" s="164"/>
      <c r="W429" s="146"/>
      <c r="X429" s="9"/>
      <c r="Y429" s="9"/>
      <c r="Z429" s="133"/>
      <c r="AA429" s="164"/>
      <c r="AB429" s="146"/>
      <c r="AC429" s="9"/>
      <c r="AD429" s="9"/>
      <c r="AE429" s="133"/>
      <c r="AF429" s="151"/>
      <c r="AG429" s="72"/>
      <c r="AH429" s="106"/>
      <c r="AI429" s="106"/>
      <c r="AJ429" s="106"/>
      <c r="AK429" s="106"/>
      <c r="AL429" s="106"/>
      <c r="AM429" s="106"/>
      <c r="AN429" s="106"/>
      <c r="AO429" s="106"/>
      <c r="AP429" s="106"/>
      <c r="AQ429" s="106"/>
      <c r="AR429" s="106"/>
      <c r="AS429" s="106"/>
      <c r="AT429" s="106"/>
      <c r="AU429" s="106"/>
      <c r="AV429" s="106"/>
      <c r="AW429" s="106"/>
      <c r="AX429" s="106"/>
      <c r="AY429" s="106"/>
      <c r="AZ429" s="106"/>
      <c r="BA429" s="106"/>
      <c r="BB429" s="106"/>
      <c r="BC429" s="106"/>
      <c r="BD429" s="106"/>
      <c r="BE429" s="106"/>
      <c r="BF429" s="106"/>
      <c r="BG429" s="106"/>
      <c r="BH429" s="106"/>
      <c r="BI429" s="106"/>
      <c r="BJ429" s="106"/>
      <c r="BK429" s="106"/>
      <c r="BL429" s="106"/>
      <c r="BM429" s="106"/>
      <c r="BN429" s="106"/>
      <c r="BO429" s="106"/>
      <c r="BP429" s="106"/>
      <c r="BQ429" s="106"/>
      <c r="BR429" s="106"/>
      <c r="BS429" s="106"/>
      <c r="BT429" s="106"/>
      <c r="BU429" s="106"/>
      <c r="BV429" s="106"/>
      <c r="BW429" s="106"/>
      <c r="BX429" s="106"/>
      <c r="BY429" s="106"/>
      <c r="BZ429" s="106"/>
      <c r="CA429" s="106"/>
      <c r="CB429" s="106"/>
      <c r="CC429" s="106"/>
      <c r="CD429" s="106"/>
      <c r="CE429" s="106"/>
      <c r="CF429" s="106"/>
      <c r="CG429" s="106"/>
    </row>
    <row r="430" spans="1:85">
      <c r="A430" s="72"/>
      <c r="B430" s="145"/>
      <c r="C430" s="146"/>
      <c r="D430" s="9"/>
      <c r="E430" s="9"/>
      <c r="F430" s="133"/>
      <c r="G430" s="163"/>
      <c r="H430" s="146"/>
      <c r="I430" s="9"/>
      <c r="J430" s="9"/>
      <c r="K430" s="133"/>
      <c r="L430" s="164"/>
      <c r="M430" s="146"/>
      <c r="N430" s="9"/>
      <c r="O430" s="9"/>
      <c r="P430" s="133"/>
      <c r="Q430" s="164"/>
      <c r="R430" s="146"/>
      <c r="S430" s="9"/>
      <c r="T430" s="9"/>
      <c r="U430" s="133"/>
      <c r="V430" s="164"/>
      <c r="W430" s="146"/>
      <c r="X430" s="9"/>
      <c r="Y430" s="9"/>
      <c r="Z430" s="133"/>
      <c r="AA430" s="164"/>
      <c r="AB430" s="146"/>
      <c r="AC430" s="9"/>
      <c r="AD430" s="9"/>
      <c r="AE430" s="133"/>
      <c r="AF430" s="151"/>
      <c r="AG430" s="72"/>
      <c r="AH430" s="106"/>
      <c r="AI430" s="106"/>
      <c r="AJ430" s="106"/>
      <c r="AK430" s="106"/>
      <c r="AL430" s="106"/>
      <c r="AM430" s="106"/>
      <c r="AN430" s="106"/>
      <c r="AO430" s="106"/>
      <c r="AP430" s="106"/>
      <c r="AQ430" s="106"/>
      <c r="AR430" s="106"/>
      <c r="AS430" s="106"/>
      <c r="AT430" s="106"/>
      <c r="AU430" s="106"/>
      <c r="AV430" s="106"/>
      <c r="AW430" s="106"/>
      <c r="AX430" s="106"/>
      <c r="AY430" s="106"/>
      <c r="AZ430" s="106"/>
      <c r="BA430" s="106"/>
      <c r="BB430" s="106"/>
      <c r="BC430" s="106"/>
      <c r="BD430" s="106"/>
      <c r="BE430" s="106"/>
      <c r="BF430" s="106"/>
      <c r="BG430" s="106"/>
      <c r="BH430" s="106"/>
      <c r="BI430" s="106"/>
      <c r="BJ430" s="106"/>
      <c r="BK430" s="106"/>
      <c r="BL430" s="106"/>
      <c r="BM430" s="106"/>
      <c r="BN430" s="106"/>
      <c r="BO430" s="106"/>
      <c r="BP430" s="106"/>
      <c r="BQ430" s="106"/>
      <c r="BR430" s="106"/>
      <c r="BS430" s="106"/>
      <c r="BT430" s="106"/>
      <c r="BU430" s="106"/>
      <c r="BV430" s="106"/>
      <c r="BW430" s="106"/>
      <c r="BX430" s="106"/>
      <c r="BY430" s="106"/>
      <c r="BZ430" s="106"/>
      <c r="CA430" s="106"/>
      <c r="CB430" s="106"/>
      <c r="CC430" s="106"/>
      <c r="CD430" s="106"/>
      <c r="CE430" s="106"/>
      <c r="CF430" s="106"/>
      <c r="CG430" s="106"/>
    </row>
    <row r="431" spans="1:85">
      <c r="A431" s="72"/>
      <c r="B431" s="145"/>
      <c r="C431" s="146"/>
      <c r="D431" s="9"/>
      <c r="E431" s="9"/>
      <c r="F431" s="133"/>
      <c r="G431" s="163"/>
      <c r="H431" s="146"/>
      <c r="I431" s="9"/>
      <c r="J431" s="9"/>
      <c r="K431" s="133"/>
      <c r="L431" s="164"/>
      <c r="M431" s="146"/>
      <c r="N431" s="9"/>
      <c r="O431" s="9"/>
      <c r="P431" s="133"/>
      <c r="Q431" s="164"/>
      <c r="R431" s="146"/>
      <c r="S431" s="9"/>
      <c r="T431" s="9"/>
      <c r="U431" s="133"/>
      <c r="V431" s="164"/>
      <c r="W431" s="146"/>
      <c r="X431" s="9"/>
      <c r="Y431" s="9"/>
      <c r="Z431" s="133"/>
      <c r="AA431" s="164"/>
      <c r="AB431" s="146"/>
      <c r="AC431" s="9"/>
      <c r="AD431" s="9"/>
      <c r="AE431" s="133"/>
      <c r="AF431" s="151"/>
      <c r="AG431" s="72"/>
      <c r="AH431" s="106"/>
      <c r="AI431" s="106"/>
      <c r="AJ431" s="106"/>
      <c r="AK431" s="106"/>
      <c r="AL431" s="106"/>
      <c r="AM431" s="106"/>
      <c r="AN431" s="106"/>
      <c r="AO431" s="106"/>
      <c r="AP431" s="106"/>
      <c r="AQ431" s="106"/>
      <c r="AR431" s="106"/>
      <c r="AS431" s="106"/>
      <c r="AT431" s="106"/>
      <c r="AU431" s="106"/>
      <c r="AV431" s="106"/>
      <c r="AW431" s="106"/>
      <c r="AX431" s="106"/>
      <c r="AY431" s="106"/>
      <c r="AZ431" s="106"/>
      <c r="BA431" s="106"/>
      <c r="BB431" s="106"/>
      <c r="BC431" s="106"/>
      <c r="BD431" s="106"/>
      <c r="BE431" s="106"/>
      <c r="BF431" s="106"/>
      <c r="BG431" s="106"/>
      <c r="BH431" s="106"/>
      <c r="BI431" s="106"/>
      <c r="BJ431" s="106"/>
      <c r="BK431" s="106"/>
      <c r="BL431" s="106"/>
      <c r="BM431" s="106"/>
      <c r="BN431" s="106"/>
      <c r="BO431" s="106"/>
      <c r="BP431" s="106"/>
      <c r="BQ431" s="106"/>
      <c r="BR431" s="106"/>
      <c r="BS431" s="106"/>
      <c r="BT431" s="106"/>
      <c r="BU431" s="106"/>
      <c r="BV431" s="106"/>
      <c r="BW431" s="106"/>
      <c r="BX431" s="106"/>
      <c r="BY431" s="106"/>
      <c r="BZ431" s="106"/>
      <c r="CA431" s="106"/>
      <c r="CB431" s="106"/>
      <c r="CC431" s="106"/>
      <c r="CD431" s="106"/>
      <c r="CE431" s="106"/>
      <c r="CF431" s="106"/>
      <c r="CG431" s="106"/>
    </row>
    <row r="432" spans="1:85">
      <c r="A432" s="72"/>
      <c r="B432" s="145"/>
      <c r="C432" s="146"/>
      <c r="D432" s="9"/>
      <c r="E432" s="9"/>
      <c r="F432" s="133"/>
      <c r="G432" s="163"/>
      <c r="H432" s="146"/>
      <c r="I432" s="9"/>
      <c r="J432" s="9"/>
      <c r="K432" s="133"/>
      <c r="L432" s="164"/>
      <c r="M432" s="146"/>
      <c r="N432" s="9"/>
      <c r="O432" s="9"/>
      <c r="P432" s="133"/>
      <c r="Q432" s="164"/>
      <c r="R432" s="146"/>
      <c r="S432" s="9"/>
      <c r="T432" s="9"/>
      <c r="U432" s="133"/>
      <c r="V432" s="164"/>
      <c r="W432" s="146"/>
      <c r="X432" s="9"/>
      <c r="Y432" s="9"/>
      <c r="Z432" s="133"/>
      <c r="AA432" s="164"/>
      <c r="AB432" s="146"/>
      <c r="AC432" s="9"/>
      <c r="AD432" s="9"/>
      <c r="AE432" s="133"/>
      <c r="AF432" s="151"/>
      <c r="AG432" s="72"/>
      <c r="AH432" s="106"/>
      <c r="AI432" s="106"/>
      <c r="AJ432" s="106"/>
      <c r="AK432" s="106"/>
      <c r="AL432" s="106"/>
      <c r="AM432" s="106"/>
      <c r="AN432" s="106"/>
      <c r="AO432" s="106"/>
      <c r="AP432" s="106"/>
      <c r="AQ432" s="106"/>
      <c r="AR432" s="106"/>
      <c r="AS432" s="106"/>
      <c r="AT432" s="106"/>
      <c r="AU432" s="106"/>
      <c r="AV432" s="106"/>
      <c r="AW432" s="106"/>
      <c r="AX432" s="106"/>
      <c r="AY432" s="106"/>
      <c r="AZ432" s="106"/>
      <c r="BA432" s="106"/>
      <c r="BB432" s="106"/>
      <c r="BC432" s="106"/>
      <c r="BD432" s="106"/>
      <c r="BE432" s="106"/>
      <c r="BF432" s="106"/>
      <c r="BG432" s="106"/>
      <c r="BH432" s="106"/>
      <c r="BI432" s="106"/>
      <c r="BJ432" s="106"/>
      <c r="BK432" s="106"/>
      <c r="BL432" s="106"/>
      <c r="BM432" s="106"/>
      <c r="BN432" s="106"/>
      <c r="BO432" s="106"/>
      <c r="BP432" s="106"/>
      <c r="BQ432" s="106"/>
      <c r="BR432" s="106"/>
      <c r="BS432" s="106"/>
      <c r="BT432" s="106"/>
      <c r="BU432" s="106"/>
      <c r="BV432" s="106"/>
      <c r="BW432" s="106"/>
      <c r="BX432" s="106"/>
      <c r="BY432" s="106"/>
      <c r="BZ432" s="106"/>
      <c r="CA432" s="106"/>
      <c r="CB432" s="106"/>
      <c r="CC432" s="106"/>
      <c r="CD432" s="106"/>
      <c r="CE432" s="106"/>
      <c r="CF432" s="106"/>
      <c r="CG432" s="106"/>
    </row>
    <row r="433" spans="1:85">
      <c r="A433" s="72"/>
      <c r="B433" s="145"/>
      <c r="C433" s="146"/>
      <c r="D433" s="9"/>
      <c r="E433" s="9"/>
      <c r="F433" s="133"/>
      <c r="G433" s="163"/>
      <c r="H433" s="146"/>
      <c r="I433" s="9"/>
      <c r="J433" s="9"/>
      <c r="K433" s="133"/>
      <c r="L433" s="164"/>
      <c r="M433" s="146"/>
      <c r="N433" s="9"/>
      <c r="O433" s="9"/>
      <c r="P433" s="133"/>
      <c r="Q433" s="164"/>
      <c r="R433" s="146"/>
      <c r="S433" s="9"/>
      <c r="T433" s="9"/>
      <c r="U433" s="133"/>
      <c r="V433" s="164"/>
      <c r="W433" s="146"/>
      <c r="X433" s="9"/>
      <c r="Y433" s="9"/>
      <c r="Z433" s="133"/>
      <c r="AA433" s="164"/>
      <c r="AB433" s="146"/>
      <c r="AC433" s="9"/>
      <c r="AD433" s="9"/>
      <c r="AE433" s="133"/>
      <c r="AF433" s="151"/>
      <c r="AG433" s="72"/>
      <c r="AH433" s="106"/>
      <c r="AI433" s="106"/>
      <c r="AJ433" s="106"/>
      <c r="AK433" s="106"/>
      <c r="AL433" s="106"/>
      <c r="AM433" s="106"/>
      <c r="AN433" s="106"/>
      <c r="AO433" s="106"/>
      <c r="AP433" s="106"/>
      <c r="AQ433" s="106"/>
      <c r="AR433" s="106"/>
      <c r="AS433" s="106"/>
      <c r="AT433" s="106"/>
      <c r="AU433" s="106"/>
      <c r="AV433" s="106"/>
      <c r="AW433" s="106"/>
      <c r="AX433" s="106"/>
      <c r="AY433" s="106"/>
      <c r="AZ433" s="106"/>
      <c r="BA433" s="106"/>
      <c r="BB433" s="106"/>
      <c r="BC433" s="106"/>
      <c r="BD433" s="106"/>
      <c r="BE433" s="106"/>
      <c r="BF433" s="106"/>
      <c r="BG433" s="106"/>
      <c r="BH433" s="106"/>
      <c r="BI433" s="106"/>
      <c r="BJ433" s="106"/>
      <c r="BK433" s="106"/>
      <c r="BL433" s="106"/>
      <c r="BM433" s="106"/>
      <c r="BN433" s="106"/>
      <c r="BO433" s="106"/>
      <c r="BP433" s="106"/>
      <c r="BQ433" s="106"/>
      <c r="BR433" s="106"/>
      <c r="BS433" s="106"/>
      <c r="BT433" s="106"/>
      <c r="BU433" s="106"/>
      <c r="BV433" s="106"/>
      <c r="BW433" s="106"/>
      <c r="BX433" s="106"/>
      <c r="BY433" s="106"/>
      <c r="BZ433" s="106"/>
      <c r="CA433" s="106"/>
      <c r="CB433" s="106"/>
      <c r="CC433" s="106"/>
      <c r="CD433" s="106"/>
      <c r="CE433" s="106"/>
      <c r="CF433" s="106"/>
      <c r="CG433" s="106"/>
    </row>
    <row r="434" spans="1:85">
      <c r="A434" s="72"/>
      <c r="B434" s="145"/>
      <c r="C434" s="146"/>
      <c r="D434" s="9"/>
      <c r="E434" s="9"/>
      <c r="F434" s="133"/>
      <c r="G434" s="163"/>
      <c r="H434" s="146"/>
      <c r="I434" s="9"/>
      <c r="J434" s="9"/>
      <c r="K434" s="133"/>
      <c r="L434" s="164"/>
      <c r="M434" s="146"/>
      <c r="N434" s="9"/>
      <c r="O434" s="9"/>
      <c r="P434" s="133"/>
      <c r="Q434" s="164"/>
      <c r="R434" s="146"/>
      <c r="S434" s="9"/>
      <c r="T434" s="9"/>
      <c r="U434" s="133"/>
      <c r="V434" s="164"/>
      <c r="W434" s="146"/>
      <c r="X434" s="9"/>
      <c r="Y434" s="9"/>
      <c r="Z434" s="133"/>
      <c r="AA434" s="164"/>
      <c r="AB434" s="146"/>
      <c r="AC434" s="9"/>
      <c r="AD434" s="9"/>
      <c r="AE434" s="133"/>
      <c r="AF434" s="151"/>
      <c r="AG434" s="72"/>
      <c r="AH434" s="106"/>
      <c r="AI434" s="106"/>
      <c r="AJ434" s="106"/>
      <c r="AK434" s="106"/>
      <c r="AL434" s="106"/>
      <c r="AM434" s="106"/>
      <c r="AN434" s="106"/>
      <c r="AO434" s="106"/>
      <c r="AP434" s="106"/>
      <c r="AQ434" s="106"/>
      <c r="AR434" s="106"/>
      <c r="AS434" s="106"/>
      <c r="AT434" s="106"/>
      <c r="AU434" s="106"/>
      <c r="AV434" s="106"/>
      <c r="AW434" s="106"/>
      <c r="AX434" s="106"/>
      <c r="AY434" s="106"/>
      <c r="AZ434" s="106"/>
      <c r="BA434" s="106"/>
      <c r="BB434" s="106"/>
      <c r="BC434" s="106"/>
      <c r="BD434" s="106"/>
      <c r="BE434" s="106"/>
      <c r="BF434" s="106"/>
      <c r="BG434" s="106"/>
      <c r="BH434" s="106"/>
      <c r="BI434" s="106"/>
      <c r="BJ434" s="106"/>
      <c r="BK434" s="106"/>
      <c r="BL434" s="106"/>
      <c r="BM434" s="106"/>
      <c r="BN434" s="106"/>
      <c r="BO434" s="106"/>
      <c r="BP434" s="106"/>
      <c r="BQ434" s="106"/>
      <c r="BR434" s="106"/>
      <c r="BS434" s="106"/>
      <c r="BT434" s="106"/>
      <c r="BU434" s="106"/>
      <c r="BV434" s="106"/>
      <c r="BW434" s="106"/>
      <c r="BX434" s="106"/>
      <c r="BY434" s="106"/>
      <c r="BZ434" s="106"/>
      <c r="CA434" s="106"/>
      <c r="CB434" s="106"/>
      <c r="CC434" s="106"/>
      <c r="CD434" s="106"/>
      <c r="CE434" s="106"/>
      <c r="CF434" s="106"/>
      <c r="CG434" s="106"/>
    </row>
    <row r="435" spans="1:85">
      <c r="A435" s="72"/>
      <c r="B435" s="145"/>
      <c r="C435" s="146"/>
      <c r="D435" s="9"/>
      <c r="E435" s="9"/>
      <c r="F435" s="133"/>
      <c r="G435" s="163"/>
      <c r="H435" s="146"/>
      <c r="I435" s="9"/>
      <c r="J435" s="9"/>
      <c r="K435" s="133"/>
      <c r="L435" s="164"/>
      <c r="M435" s="146"/>
      <c r="N435" s="9"/>
      <c r="O435" s="9"/>
      <c r="P435" s="133"/>
      <c r="Q435" s="164"/>
      <c r="R435" s="146"/>
      <c r="S435" s="9"/>
      <c r="T435" s="9"/>
      <c r="U435" s="133"/>
      <c r="V435" s="164"/>
      <c r="W435" s="146"/>
      <c r="X435" s="9"/>
      <c r="Y435" s="9"/>
      <c r="Z435" s="133"/>
      <c r="AA435" s="164"/>
      <c r="AB435" s="146"/>
      <c r="AC435" s="9"/>
      <c r="AD435" s="9"/>
      <c r="AE435" s="133"/>
      <c r="AF435" s="151"/>
      <c r="AG435" s="72"/>
      <c r="AH435" s="106"/>
      <c r="AI435" s="106"/>
      <c r="AJ435" s="106"/>
      <c r="AK435" s="106"/>
      <c r="AL435" s="106"/>
      <c r="AM435" s="106"/>
      <c r="AN435" s="106"/>
      <c r="AO435" s="106"/>
      <c r="AP435" s="106"/>
      <c r="AQ435" s="106"/>
      <c r="AR435" s="106"/>
      <c r="AS435" s="106"/>
      <c r="AT435" s="106"/>
      <c r="AU435" s="106"/>
      <c r="AV435" s="106"/>
      <c r="AW435" s="106"/>
      <c r="AX435" s="106"/>
      <c r="AY435" s="106"/>
      <c r="AZ435" s="106"/>
      <c r="BA435" s="106"/>
      <c r="BB435" s="106"/>
      <c r="BC435" s="106"/>
      <c r="BD435" s="106"/>
      <c r="BE435" s="106"/>
      <c r="BF435" s="106"/>
      <c r="BG435" s="106"/>
      <c r="BH435" s="106"/>
      <c r="BI435" s="106"/>
      <c r="BJ435" s="106"/>
      <c r="BK435" s="106"/>
      <c r="BL435" s="106"/>
      <c r="BM435" s="106"/>
      <c r="BN435" s="106"/>
      <c r="BO435" s="106"/>
      <c r="BP435" s="106"/>
      <c r="BQ435" s="106"/>
      <c r="BR435" s="106"/>
      <c r="BS435" s="106"/>
      <c r="BT435" s="106"/>
      <c r="BU435" s="106"/>
      <c r="BV435" s="106"/>
      <c r="BW435" s="106"/>
      <c r="BX435" s="106"/>
      <c r="BY435" s="106"/>
      <c r="BZ435" s="106"/>
      <c r="CA435" s="106"/>
      <c r="CB435" s="106"/>
      <c r="CC435" s="106"/>
      <c r="CD435" s="106"/>
      <c r="CE435" s="106"/>
      <c r="CF435" s="106"/>
      <c r="CG435" s="106"/>
    </row>
    <row r="436" spans="1:85">
      <c r="A436" s="72"/>
      <c r="B436" s="145"/>
      <c r="C436" s="146"/>
      <c r="D436" s="9"/>
      <c r="E436" s="9"/>
      <c r="F436" s="133"/>
      <c r="G436" s="163"/>
      <c r="H436" s="146"/>
      <c r="I436" s="9"/>
      <c r="J436" s="9"/>
      <c r="K436" s="133"/>
      <c r="L436" s="164"/>
      <c r="M436" s="146"/>
      <c r="N436" s="9"/>
      <c r="O436" s="9"/>
      <c r="P436" s="133"/>
      <c r="Q436" s="164"/>
      <c r="R436" s="146"/>
      <c r="S436" s="9"/>
      <c r="T436" s="9"/>
      <c r="U436" s="133"/>
      <c r="V436" s="164"/>
      <c r="W436" s="146"/>
      <c r="X436" s="9"/>
      <c r="Y436" s="9"/>
      <c r="Z436" s="133"/>
      <c r="AA436" s="164"/>
      <c r="AB436" s="146"/>
      <c r="AC436" s="9"/>
      <c r="AD436" s="9"/>
      <c r="AE436" s="133"/>
      <c r="AF436" s="151"/>
      <c r="AG436" s="72"/>
      <c r="AH436" s="106"/>
      <c r="AI436" s="106"/>
      <c r="AJ436" s="106"/>
      <c r="AK436" s="106"/>
      <c r="AL436" s="106"/>
      <c r="AM436" s="106"/>
      <c r="AN436" s="106"/>
      <c r="AO436" s="106"/>
      <c r="AP436" s="106"/>
      <c r="AQ436" s="106"/>
      <c r="AR436" s="106"/>
      <c r="AS436" s="106"/>
      <c r="AT436" s="106"/>
      <c r="AU436" s="106"/>
      <c r="AV436" s="106"/>
      <c r="AW436" s="106"/>
      <c r="AX436" s="106"/>
      <c r="AY436" s="106"/>
      <c r="AZ436" s="106"/>
      <c r="BA436" s="106"/>
      <c r="BB436" s="106"/>
      <c r="BC436" s="106"/>
      <c r="BD436" s="106"/>
      <c r="BE436" s="106"/>
      <c r="BF436" s="106"/>
      <c r="BG436" s="106"/>
      <c r="BH436" s="106"/>
      <c r="BI436" s="106"/>
      <c r="BJ436" s="106"/>
      <c r="BK436" s="106"/>
      <c r="BL436" s="106"/>
      <c r="BM436" s="106"/>
      <c r="BN436" s="106"/>
      <c r="BO436" s="106"/>
      <c r="BP436" s="106"/>
      <c r="BQ436" s="106"/>
      <c r="BR436" s="106"/>
      <c r="BS436" s="106"/>
      <c r="BT436" s="106"/>
      <c r="BU436" s="106"/>
      <c r="BV436" s="106"/>
      <c r="BW436" s="106"/>
      <c r="BX436" s="106"/>
      <c r="BY436" s="106"/>
      <c r="BZ436" s="106"/>
      <c r="CA436" s="106"/>
      <c r="CB436" s="106"/>
      <c r="CC436" s="106"/>
      <c r="CD436" s="106"/>
      <c r="CE436" s="106"/>
      <c r="CF436" s="106"/>
      <c r="CG436" s="106"/>
    </row>
    <row r="437" spans="1:85">
      <c r="A437" s="72"/>
      <c r="B437" s="145"/>
      <c r="C437" s="146"/>
      <c r="D437" s="9"/>
      <c r="E437" s="9"/>
      <c r="F437" s="133"/>
      <c r="G437" s="163"/>
      <c r="H437" s="146"/>
      <c r="I437" s="9"/>
      <c r="J437" s="9"/>
      <c r="K437" s="133"/>
      <c r="L437" s="164"/>
      <c r="M437" s="146"/>
      <c r="N437" s="9"/>
      <c r="O437" s="9"/>
      <c r="P437" s="133"/>
      <c r="Q437" s="164"/>
      <c r="R437" s="146"/>
      <c r="S437" s="9"/>
      <c r="T437" s="9"/>
      <c r="U437" s="133"/>
      <c r="V437" s="164"/>
      <c r="W437" s="146"/>
      <c r="X437" s="9"/>
      <c r="Y437" s="9"/>
      <c r="Z437" s="133"/>
      <c r="AA437" s="164"/>
      <c r="AB437" s="146"/>
      <c r="AC437" s="9"/>
      <c r="AD437" s="9"/>
      <c r="AE437" s="133"/>
      <c r="AF437" s="151"/>
      <c r="AG437" s="72"/>
      <c r="AH437" s="106"/>
      <c r="AI437" s="106"/>
      <c r="AJ437" s="106"/>
      <c r="AK437" s="106"/>
      <c r="AL437" s="106"/>
      <c r="AM437" s="106"/>
      <c r="AN437" s="106"/>
      <c r="AO437" s="106"/>
      <c r="AP437" s="106"/>
      <c r="AQ437" s="106"/>
      <c r="AR437" s="106"/>
      <c r="AS437" s="106"/>
      <c r="AT437" s="106"/>
      <c r="AU437" s="106"/>
      <c r="AV437" s="106"/>
      <c r="AW437" s="106"/>
      <c r="AX437" s="106"/>
      <c r="AY437" s="106"/>
      <c r="AZ437" s="106"/>
      <c r="BA437" s="106"/>
      <c r="BB437" s="106"/>
      <c r="BC437" s="106"/>
      <c r="BD437" s="106"/>
      <c r="BE437" s="106"/>
      <c r="BF437" s="106"/>
      <c r="BG437" s="106"/>
      <c r="BH437" s="106"/>
      <c r="BI437" s="106"/>
      <c r="BJ437" s="106"/>
      <c r="BK437" s="106"/>
      <c r="BL437" s="106"/>
      <c r="BM437" s="106"/>
      <c r="BN437" s="106"/>
      <c r="BO437" s="106"/>
      <c r="BP437" s="106"/>
      <c r="BQ437" s="106"/>
      <c r="BR437" s="106"/>
      <c r="BS437" s="106"/>
      <c r="BT437" s="106"/>
      <c r="BU437" s="106"/>
      <c r="BV437" s="106"/>
      <c r="BW437" s="106"/>
      <c r="BX437" s="106"/>
      <c r="BY437" s="106"/>
      <c r="BZ437" s="106"/>
      <c r="CA437" s="106"/>
      <c r="CB437" s="106"/>
      <c r="CC437" s="106"/>
      <c r="CD437" s="106"/>
      <c r="CE437" s="106"/>
      <c r="CF437" s="106"/>
      <c r="CG437" s="106"/>
    </row>
    <row r="438" spans="1:85">
      <c r="A438" s="72"/>
      <c r="B438" s="145"/>
      <c r="C438" s="146"/>
      <c r="D438" s="9"/>
      <c r="E438" s="9"/>
      <c r="F438" s="133"/>
      <c r="G438" s="163"/>
      <c r="H438" s="146"/>
      <c r="I438" s="9"/>
      <c r="J438" s="9"/>
      <c r="K438" s="133"/>
      <c r="L438" s="164"/>
      <c r="M438" s="146"/>
      <c r="N438" s="9"/>
      <c r="O438" s="9"/>
      <c r="P438" s="133"/>
      <c r="Q438" s="164"/>
      <c r="R438" s="146"/>
      <c r="S438" s="9"/>
      <c r="T438" s="9"/>
      <c r="U438" s="133"/>
      <c r="V438" s="164"/>
      <c r="W438" s="146"/>
      <c r="X438" s="9"/>
      <c r="Y438" s="9"/>
      <c r="Z438" s="133"/>
      <c r="AA438" s="164"/>
      <c r="AB438" s="146"/>
      <c r="AC438" s="9"/>
      <c r="AD438" s="9"/>
      <c r="AE438" s="133"/>
      <c r="AF438" s="151"/>
      <c r="AG438" s="72"/>
      <c r="AH438" s="106"/>
      <c r="AI438" s="106"/>
      <c r="AJ438" s="106"/>
      <c r="AK438" s="106"/>
      <c r="AL438" s="106"/>
      <c r="AM438" s="106"/>
      <c r="AN438" s="106"/>
      <c r="AO438" s="106"/>
      <c r="AP438" s="106"/>
      <c r="AQ438" s="106"/>
      <c r="AR438" s="106"/>
      <c r="AS438" s="106"/>
      <c r="AT438" s="106"/>
      <c r="AU438" s="106"/>
      <c r="AV438" s="106"/>
      <c r="AW438" s="106"/>
      <c r="AX438" s="106"/>
      <c r="AY438" s="106"/>
      <c r="AZ438" s="106"/>
      <c r="BA438" s="106"/>
      <c r="BB438" s="106"/>
      <c r="BC438" s="106"/>
      <c r="BD438" s="106"/>
      <c r="BE438" s="106"/>
      <c r="BF438" s="106"/>
      <c r="BG438" s="106"/>
      <c r="BH438" s="106"/>
      <c r="BI438" s="106"/>
      <c r="BJ438" s="106"/>
      <c r="BK438" s="106"/>
      <c r="BL438" s="106"/>
      <c r="BM438" s="106"/>
      <c r="BN438" s="106"/>
      <c r="BO438" s="106"/>
      <c r="BP438" s="106"/>
      <c r="BQ438" s="106"/>
      <c r="BR438" s="106"/>
      <c r="BS438" s="106"/>
      <c r="BT438" s="106"/>
      <c r="BU438" s="106"/>
      <c r="BV438" s="106"/>
      <c r="BW438" s="106"/>
      <c r="BX438" s="106"/>
      <c r="BY438" s="106"/>
      <c r="BZ438" s="106"/>
      <c r="CA438" s="106"/>
      <c r="CB438" s="106"/>
      <c r="CC438" s="106"/>
      <c r="CD438" s="106"/>
      <c r="CE438" s="106"/>
      <c r="CF438" s="106"/>
      <c r="CG438" s="106"/>
    </row>
    <row r="439" spans="1:85">
      <c r="A439" s="72"/>
      <c r="B439" s="145"/>
      <c r="C439" s="146"/>
      <c r="D439" s="9"/>
      <c r="E439" s="9"/>
      <c r="F439" s="133"/>
      <c r="G439" s="163"/>
      <c r="H439" s="146"/>
      <c r="I439" s="9"/>
      <c r="J439" s="9"/>
      <c r="K439" s="133"/>
      <c r="L439" s="164"/>
      <c r="M439" s="146"/>
      <c r="N439" s="9"/>
      <c r="O439" s="9"/>
      <c r="P439" s="133"/>
      <c r="Q439" s="164"/>
      <c r="R439" s="146"/>
      <c r="S439" s="9"/>
      <c r="T439" s="9"/>
      <c r="U439" s="133"/>
      <c r="V439" s="164"/>
      <c r="W439" s="146"/>
      <c r="X439" s="9"/>
      <c r="Y439" s="9"/>
      <c r="Z439" s="133"/>
      <c r="AA439" s="164"/>
      <c r="AB439" s="146"/>
      <c r="AC439" s="9"/>
      <c r="AD439" s="9"/>
      <c r="AE439" s="133"/>
      <c r="AF439" s="151"/>
      <c r="AG439" s="72"/>
      <c r="AH439" s="106"/>
      <c r="AI439" s="106"/>
      <c r="AJ439" s="106"/>
      <c r="AK439" s="106"/>
      <c r="AL439" s="106"/>
      <c r="AM439" s="106"/>
      <c r="AN439" s="106"/>
      <c r="AO439" s="106"/>
      <c r="AP439" s="106"/>
      <c r="AQ439" s="106"/>
      <c r="AR439" s="106"/>
      <c r="AS439" s="106"/>
      <c r="AT439" s="106"/>
      <c r="AU439" s="106"/>
      <c r="AV439" s="106"/>
      <c r="AW439" s="106"/>
      <c r="AX439" s="106"/>
      <c r="AY439" s="106"/>
      <c r="AZ439" s="106"/>
      <c r="BA439" s="106"/>
      <c r="BB439" s="106"/>
      <c r="BC439" s="106"/>
      <c r="BD439" s="106"/>
      <c r="BE439" s="106"/>
      <c r="BF439" s="106"/>
      <c r="BG439" s="106"/>
      <c r="BH439" s="106"/>
      <c r="BI439" s="106"/>
      <c r="BJ439" s="106"/>
      <c r="BK439" s="106"/>
      <c r="BL439" s="106"/>
      <c r="BM439" s="106"/>
      <c r="BN439" s="106"/>
      <c r="BO439" s="106"/>
      <c r="BP439" s="106"/>
      <c r="BQ439" s="106"/>
      <c r="BR439" s="106"/>
      <c r="BS439" s="106"/>
      <c r="BT439" s="106"/>
      <c r="BU439" s="106"/>
      <c r="BV439" s="106"/>
      <c r="BW439" s="106"/>
      <c r="BX439" s="106"/>
      <c r="BY439" s="106"/>
      <c r="BZ439" s="106"/>
      <c r="CA439" s="106"/>
      <c r="CB439" s="106"/>
      <c r="CC439" s="106"/>
      <c r="CD439" s="106"/>
      <c r="CE439" s="106"/>
      <c r="CF439" s="106"/>
      <c r="CG439" s="106"/>
    </row>
    <row r="440" spans="1:85">
      <c r="A440" s="72"/>
      <c r="B440" s="145"/>
      <c r="C440" s="146"/>
      <c r="D440" s="9"/>
      <c r="E440" s="9"/>
      <c r="F440" s="133"/>
      <c r="G440" s="163"/>
      <c r="H440" s="146"/>
      <c r="I440" s="9"/>
      <c r="J440" s="9"/>
      <c r="K440" s="133"/>
      <c r="L440" s="164"/>
      <c r="M440" s="146"/>
      <c r="N440" s="9"/>
      <c r="O440" s="9"/>
      <c r="P440" s="133"/>
      <c r="Q440" s="164"/>
      <c r="R440" s="146"/>
      <c r="S440" s="9"/>
      <c r="T440" s="9"/>
      <c r="U440" s="133"/>
      <c r="V440" s="164"/>
      <c r="W440" s="146"/>
      <c r="X440" s="9"/>
      <c r="Y440" s="9"/>
      <c r="Z440" s="133"/>
      <c r="AA440" s="164"/>
      <c r="AB440" s="146"/>
      <c r="AC440" s="9"/>
      <c r="AD440" s="9"/>
      <c r="AE440" s="133"/>
      <c r="AF440" s="151"/>
      <c r="AG440" s="72"/>
      <c r="AH440" s="106"/>
      <c r="AI440" s="106"/>
      <c r="AJ440" s="106"/>
      <c r="AK440" s="106"/>
      <c r="AL440" s="106"/>
      <c r="AM440" s="106"/>
      <c r="AN440" s="106"/>
      <c r="AO440" s="106"/>
      <c r="AP440" s="106"/>
      <c r="AQ440" s="106"/>
      <c r="AR440" s="106"/>
      <c r="AS440" s="106"/>
      <c r="AT440" s="106"/>
      <c r="AU440" s="106"/>
      <c r="AV440" s="106"/>
      <c r="AW440" s="106"/>
      <c r="AX440" s="106"/>
      <c r="AY440" s="106"/>
      <c r="AZ440" s="106"/>
      <c r="BA440" s="106"/>
      <c r="BB440" s="106"/>
      <c r="BC440" s="106"/>
      <c r="BD440" s="106"/>
      <c r="BE440" s="106"/>
      <c r="BF440" s="106"/>
      <c r="BG440" s="106"/>
      <c r="BH440" s="106"/>
      <c r="BI440" s="106"/>
      <c r="BJ440" s="106"/>
      <c r="BK440" s="106"/>
      <c r="BL440" s="106"/>
      <c r="BM440" s="106"/>
      <c r="BN440" s="106"/>
      <c r="BO440" s="106"/>
      <c r="BP440" s="106"/>
      <c r="BQ440" s="106"/>
      <c r="BR440" s="106"/>
      <c r="BS440" s="106"/>
      <c r="BT440" s="106"/>
      <c r="BU440" s="106"/>
      <c r="BV440" s="106"/>
      <c r="BW440" s="106"/>
      <c r="BX440" s="106"/>
      <c r="BY440" s="106"/>
      <c r="BZ440" s="106"/>
      <c r="CA440" s="106"/>
      <c r="CB440" s="106"/>
      <c r="CC440" s="106"/>
      <c r="CD440" s="106"/>
      <c r="CE440" s="106"/>
      <c r="CF440" s="106"/>
      <c r="CG440" s="106"/>
    </row>
    <row r="441" spans="1:85">
      <c r="A441" s="72"/>
      <c r="B441" s="145"/>
      <c r="C441" s="146"/>
      <c r="D441" s="9"/>
      <c r="E441" s="9"/>
      <c r="F441" s="133"/>
      <c r="G441" s="163"/>
      <c r="H441" s="146"/>
      <c r="I441" s="9"/>
      <c r="J441" s="9"/>
      <c r="K441" s="133"/>
      <c r="L441" s="164"/>
      <c r="M441" s="146"/>
      <c r="N441" s="9"/>
      <c r="O441" s="9"/>
      <c r="P441" s="133"/>
      <c r="Q441" s="164"/>
      <c r="R441" s="146"/>
      <c r="S441" s="9"/>
      <c r="T441" s="9"/>
      <c r="U441" s="133"/>
      <c r="V441" s="164"/>
      <c r="W441" s="146"/>
      <c r="X441" s="9"/>
      <c r="Y441" s="9"/>
      <c r="Z441" s="133"/>
      <c r="AA441" s="164"/>
      <c r="AB441" s="146"/>
      <c r="AC441" s="9"/>
      <c r="AD441" s="9"/>
      <c r="AE441" s="133"/>
      <c r="AF441" s="151"/>
      <c r="AG441" s="72"/>
      <c r="AH441" s="106"/>
      <c r="AI441" s="106"/>
      <c r="AJ441" s="106"/>
      <c r="AK441" s="106"/>
      <c r="AL441" s="106"/>
      <c r="AM441" s="106"/>
      <c r="AN441" s="106"/>
      <c r="AO441" s="106"/>
      <c r="AP441" s="106"/>
      <c r="AQ441" s="106"/>
      <c r="AR441" s="106"/>
      <c r="AS441" s="106"/>
      <c r="AT441" s="106"/>
      <c r="AU441" s="106"/>
      <c r="AV441" s="106"/>
      <c r="AW441" s="106"/>
      <c r="AX441" s="106"/>
      <c r="AY441" s="106"/>
      <c r="AZ441" s="106"/>
      <c r="BA441" s="106"/>
      <c r="BB441" s="106"/>
      <c r="BC441" s="106"/>
      <c r="BD441" s="106"/>
      <c r="BE441" s="106"/>
      <c r="BF441" s="106"/>
      <c r="BG441" s="106"/>
      <c r="BH441" s="106"/>
      <c r="BI441" s="106"/>
      <c r="BJ441" s="106"/>
      <c r="BK441" s="106"/>
      <c r="BL441" s="106"/>
      <c r="BM441" s="106"/>
      <c r="BN441" s="106"/>
      <c r="BO441" s="106"/>
      <c r="BP441" s="106"/>
      <c r="BQ441" s="106"/>
      <c r="BR441" s="106"/>
      <c r="BS441" s="106"/>
      <c r="BT441" s="106"/>
      <c r="BU441" s="106"/>
      <c r="BV441" s="106"/>
      <c r="BW441" s="106"/>
      <c r="BX441" s="106"/>
      <c r="BY441" s="106"/>
      <c r="BZ441" s="106"/>
      <c r="CA441" s="106"/>
      <c r="CB441" s="106"/>
      <c r="CC441" s="106"/>
      <c r="CD441" s="106"/>
      <c r="CE441" s="106"/>
      <c r="CF441" s="106"/>
      <c r="CG441" s="106"/>
    </row>
    <row r="442" spans="1:85">
      <c r="A442" s="72"/>
      <c r="B442" s="145"/>
      <c r="C442" s="146"/>
      <c r="D442" s="9"/>
      <c r="E442" s="9"/>
      <c r="F442" s="133"/>
      <c r="G442" s="163"/>
      <c r="H442" s="146"/>
      <c r="I442" s="9"/>
      <c r="J442" s="9"/>
      <c r="K442" s="133"/>
      <c r="L442" s="164"/>
      <c r="M442" s="146"/>
      <c r="N442" s="9"/>
      <c r="O442" s="9"/>
      <c r="P442" s="133"/>
      <c r="Q442" s="164"/>
      <c r="R442" s="146"/>
      <c r="S442" s="9"/>
      <c r="T442" s="9"/>
      <c r="U442" s="133"/>
      <c r="V442" s="164"/>
      <c r="W442" s="146"/>
      <c r="X442" s="9"/>
      <c r="Y442" s="9"/>
      <c r="Z442" s="133"/>
      <c r="AA442" s="164"/>
      <c r="AB442" s="146"/>
      <c r="AC442" s="9"/>
      <c r="AD442" s="9"/>
      <c r="AE442" s="133"/>
      <c r="AF442" s="151"/>
      <c r="AG442" s="72"/>
      <c r="AH442" s="106"/>
      <c r="AI442" s="106"/>
      <c r="AJ442" s="106"/>
      <c r="AK442" s="106"/>
      <c r="AL442" s="106"/>
      <c r="AM442" s="106"/>
      <c r="AN442" s="106"/>
      <c r="AO442" s="106"/>
      <c r="AP442" s="106"/>
      <c r="AQ442" s="106"/>
      <c r="AR442" s="106"/>
      <c r="AS442" s="106"/>
      <c r="AT442" s="106"/>
      <c r="AU442" s="106"/>
      <c r="AV442" s="106"/>
      <c r="AW442" s="106"/>
      <c r="AX442" s="106"/>
      <c r="AY442" s="106"/>
      <c r="AZ442" s="106"/>
      <c r="BA442" s="106"/>
      <c r="BB442" s="106"/>
      <c r="BC442" s="106"/>
      <c r="BD442" s="106"/>
      <c r="BE442" s="106"/>
      <c r="BF442" s="106"/>
      <c r="BG442" s="106"/>
      <c r="BH442" s="106"/>
      <c r="BI442" s="106"/>
      <c r="BJ442" s="106"/>
      <c r="BK442" s="106"/>
      <c r="BL442" s="106"/>
      <c r="BM442" s="106"/>
      <c r="BN442" s="106"/>
      <c r="BO442" s="106"/>
      <c r="BP442" s="106"/>
      <c r="BQ442" s="106"/>
      <c r="BR442" s="106"/>
      <c r="BS442" s="106"/>
      <c r="BT442" s="106"/>
      <c r="BU442" s="106"/>
      <c r="BV442" s="106"/>
      <c r="BW442" s="106"/>
      <c r="BX442" s="106"/>
      <c r="BY442" s="106"/>
      <c r="BZ442" s="106"/>
      <c r="CA442" s="106"/>
      <c r="CB442" s="106"/>
      <c r="CC442" s="106"/>
      <c r="CD442" s="106"/>
      <c r="CE442" s="106"/>
      <c r="CF442" s="106"/>
      <c r="CG442" s="106"/>
    </row>
    <row r="443" spans="1:85">
      <c r="A443" s="72"/>
      <c r="B443" s="145"/>
      <c r="C443" s="146"/>
      <c r="D443" s="9"/>
      <c r="E443" s="9"/>
      <c r="F443" s="133"/>
      <c r="G443" s="163"/>
      <c r="H443" s="146"/>
      <c r="I443" s="9"/>
      <c r="J443" s="9"/>
      <c r="K443" s="133"/>
      <c r="L443" s="164"/>
      <c r="M443" s="146"/>
      <c r="N443" s="9"/>
      <c r="O443" s="9"/>
      <c r="P443" s="133"/>
      <c r="Q443" s="164"/>
      <c r="R443" s="146"/>
      <c r="S443" s="9"/>
      <c r="T443" s="9"/>
      <c r="U443" s="133"/>
      <c r="V443" s="164"/>
      <c r="W443" s="146"/>
      <c r="X443" s="9"/>
      <c r="Y443" s="9"/>
      <c r="Z443" s="133"/>
      <c r="AA443" s="164"/>
      <c r="AB443" s="146"/>
      <c r="AC443" s="9"/>
      <c r="AD443" s="9"/>
      <c r="AE443" s="133"/>
      <c r="AF443" s="151"/>
      <c r="AG443" s="72"/>
      <c r="AH443" s="106"/>
      <c r="AI443" s="106"/>
      <c r="AJ443" s="106"/>
      <c r="AK443" s="106"/>
      <c r="AL443" s="106"/>
      <c r="AM443" s="106"/>
      <c r="AN443" s="106"/>
      <c r="AO443" s="106"/>
      <c r="AP443" s="106"/>
      <c r="AQ443" s="106"/>
      <c r="AR443" s="106"/>
      <c r="AS443" s="106"/>
      <c r="AT443" s="106"/>
      <c r="AU443" s="106"/>
      <c r="AV443" s="106"/>
      <c r="AW443" s="106"/>
      <c r="AX443" s="106"/>
      <c r="AY443" s="106"/>
      <c r="AZ443" s="106"/>
      <c r="BA443" s="106"/>
      <c r="BB443" s="106"/>
      <c r="BC443" s="106"/>
      <c r="BD443" s="106"/>
      <c r="BE443" s="106"/>
      <c r="BF443" s="106"/>
      <c r="BG443" s="106"/>
      <c r="BH443" s="106"/>
      <c r="BI443" s="106"/>
      <c r="BJ443" s="106"/>
      <c r="BK443" s="106"/>
      <c r="BL443" s="106"/>
      <c r="BM443" s="106"/>
      <c r="BN443" s="106"/>
      <c r="BO443" s="106"/>
      <c r="BP443" s="106"/>
      <c r="BQ443" s="106"/>
      <c r="BR443" s="106"/>
      <c r="BS443" s="106"/>
      <c r="BT443" s="106"/>
      <c r="BU443" s="106"/>
      <c r="BV443" s="106"/>
      <c r="BW443" s="106"/>
      <c r="BX443" s="106"/>
      <c r="BY443" s="106"/>
      <c r="BZ443" s="106"/>
      <c r="CA443" s="106"/>
      <c r="CB443" s="106"/>
      <c r="CC443" s="106"/>
      <c r="CD443" s="106"/>
      <c r="CE443" s="106"/>
      <c r="CF443" s="106"/>
      <c r="CG443" s="106"/>
    </row>
    <row r="444" spans="1:85">
      <c r="A444" s="72"/>
      <c r="B444" s="145"/>
      <c r="C444" s="146"/>
      <c r="D444" s="9"/>
      <c r="E444" s="9"/>
      <c r="F444" s="133"/>
      <c r="G444" s="163"/>
      <c r="H444" s="146"/>
      <c r="I444" s="9"/>
      <c r="J444" s="9"/>
      <c r="K444" s="133"/>
      <c r="L444" s="164"/>
      <c r="M444" s="146"/>
      <c r="N444" s="9"/>
      <c r="O444" s="9"/>
      <c r="P444" s="133"/>
      <c r="Q444" s="164"/>
      <c r="R444" s="146"/>
      <c r="S444" s="9"/>
      <c r="T444" s="9"/>
      <c r="U444" s="133"/>
      <c r="V444" s="164"/>
      <c r="W444" s="146"/>
      <c r="X444" s="9"/>
      <c r="Y444" s="9"/>
      <c r="Z444" s="133"/>
      <c r="AA444" s="164"/>
      <c r="AB444" s="146"/>
      <c r="AC444" s="9"/>
      <c r="AD444" s="9"/>
      <c r="AE444" s="133"/>
      <c r="AF444" s="151"/>
      <c r="AG444" s="72"/>
      <c r="AH444" s="106"/>
      <c r="AI444" s="106"/>
      <c r="AJ444" s="106"/>
      <c r="AK444" s="106"/>
      <c r="AL444" s="106"/>
      <c r="AM444" s="106"/>
      <c r="AN444" s="106"/>
      <c r="AO444" s="106"/>
      <c r="AP444" s="106"/>
      <c r="AQ444" s="106"/>
      <c r="AR444" s="106"/>
      <c r="AS444" s="106"/>
      <c r="AT444" s="106"/>
      <c r="AU444" s="106"/>
      <c r="AV444" s="106"/>
      <c r="AW444" s="106"/>
      <c r="AX444" s="106"/>
      <c r="AY444" s="106"/>
      <c r="AZ444" s="106"/>
      <c r="BA444" s="106"/>
      <c r="BB444" s="106"/>
      <c r="BC444" s="106"/>
      <c r="BD444" s="106"/>
      <c r="BE444" s="106"/>
      <c r="BF444" s="106"/>
      <c r="BG444" s="106"/>
      <c r="BH444" s="106"/>
      <c r="BI444" s="106"/>
      <c r="BJ444" s="106"/>
      <c r="BK444" s="106"/>
      <c r="BL444" s="106"/>
      <c r="BM444" s="106"/>
      <c r="BN444" s="106"/>
      <c r="BO444" s="106"/>
      <c r="BP444" s="106"/>
      <c r="BQ444" s="106"/>
      <c r="BR444" s="106"/>
      <c r="BS444" s="106"/>
      <c r="BT444" s="106"/>
      <c r="BU444" s="106"/>
      <c r="BV444" s="106"/>
      <c r="BW444" s="106"/>
      <c r="BX444" s="106"/>
      <c r="BY444" s="106"/>
      <c r="BZ444" s="106"/>
      <c r="CA444" s="106"/>
      <c r="CB444" s="106"/>
      <c r="CC444" s="106"/>
      <c r="CD444" s="106"/>
      <c r="CE444" s="106"/>
      <c r="CF444" s="106"/>
      <c r="CG444" s="106"/>
    </row>
    <row r="445" spans="1:85">
      <c r="A445" s="72"/>
      <c r="B445" s="145"/>
      <c r="C445" s="146"/>
      <c r="D445" s="9"/>
      <c r="E445" s="9"/>
      <c r="F445" s="133"/>
      <c r="G445" s="163"/>
      <c r="H445" s="146"/>
      <c r="I445" s="9"/>
      <c r="J445" s="9"/>
      <c r="K445" s="133"/>
      <c r="L445" s="164"/>
      <c r="M445" s="146"/>
      <c r="N445" s="9"/>
      <c r="O445" s="9"/>
      <c r="P445" s="133"/>
      <c r="Q445" s="164"/>
      <c r="R445" s="146"/>
      <c r="S445" s="9"/>
      <c r="T445" s="9"/>
      <c r="U445" s="133"/>
      <c r="V445" s="164"/>
      <c r="W445" s="146"/>
      <c r="X445" s="9"/>
      <c r="Y445" s="9"/>
      <c r="Z445" s="133"/>
      <c r="AA445" s="164"/>
      <c r="AB445" s="146"/>
      <c r="AC445" s="9"/>
      <c r="AD445" s="9"/>
      <c r="AE445" s="133"/>
      <c r="AF445" s="151"/>
      <c r="AG445" s="72"/>
      <c r="AH445" s="106"/>
      <c r="AI445" s="106"/>
      <c r="AJ445" s="106"/>
      <c r="AK445" s="106"/>
      <c r="AL445" s="106"/>
      <c r="AM445" s="106"/>
      <c r="AN445" s="106"/>
      <c r="AO445" s="106"/>
      <c r="AP445" s="106"/>
      <c r="AQ445" s="106"/>
      <c r="AR445" s="106"/>
      <c r="AS445" s="106"/>
      <c r="AT445" s="106"/>
      <c r="AU445" s="106"/>
      <c r="AV445" s="106"/>
      <c r="AW445" s="106"/>
      <c r="AX445" s="106"/>
      <c r="AY445" s="106"/>
      <c r="AZ445" s="106"/>
      <c r="BA445" s="106"/>
      <c r="BB445" s="106"/>
      <c r="BC445" s="106"/>
      <c r="BD445" s="106"/>
      <c r="BE445" s="106"/>
      <c r="BF445" s="106"/>
      <c r="BG445" s="106"/>
      <c r="BH445" s="106"/>
      <c r="BI445" s="106"/>
      <c r="BJ445" s="106"/>
      <c r="BK445" s="106"/>
      <c r="BL445" s="106"/>
      <c r="BM445" s="106"/>
      <c r="BN445" s="106"/>
      <c r="BO445" s="106"/>
      <c r="BP445" s="106"/>
      <c r="BQ445" s="106"/>
      <c r="BR445" s="106"/>
      <c r="BS445" s="106"/>
      <c r="BT445" s="106"/>
      <c r="BU445" s="106"/>
      <c r="BV445" s="106"/>
      <c r="BW445" s="106"/>
      <c r="BX445" s="106"/>
      <c r="BY445" s="106"/>
      <c r="BZ445" s="106"/>
      <c r="CA445" s="106"/>
      <c r="CB445" s="106"/>
      <c r="CC445" s="106"/>
      <c r="CD445" s="106"/>
      <c r="CE445" s="106"/>
      <c r="CF445" s="106"/>
      <c r="CG445" s="106"/>
    </row>
    <row r="446" spans="1:85">
      <c r="A446" s="72"/>
      <c r="B446" s="145"/>
      <c r="C446" s="146"/>
      <c r="D446" s="9"/>
      <c r="E446" s="9"/>
      <c r="F446" s="133"/>
      <c r="G446" s="163"/>
      <c r="H446" s="146"/>
      <c r="I446" s="9"/>
      <c r="J446" s="9"/>
      <c r="K446" s="133"/>
      <c r="L446" s="164"/>
      <c r="M446" s="146"/>
      <c r="N446" s="9"/>
      <c r="O446" s="9"/>
      <c r="P446" s="133"/>
      <c r="Q446" s="164"/>
      <c r="R446" s="146"/>
      <c r="S446" s="9"/>
      <c r="T446" s="9"/>
      <c r="U446" s="133"/>
      <c r="V446" s="164"/>
      <c r="W446" s="146"/>
      <c r="X446" s="9"/>
      <c r="Y446" s="9"/>
      <c r="Z446" s="133"/>
      <c r="AA446" s="164"/>
      <c r="AB446" s="146"/>
      <c r="AC446" s="9"/>
      <c r="AD446" s="9"/>
      <c r="AE446" s="133"/>
      <c r="AF446" s="151"/>
      <c r="AG446" s="72"/>
      <c r="AH446" s="106"/>
      <c r="AI446" s="106"/>
      <c r="AJ446" s="106"/>
      <c r="AK446" s="106"/>
      <c r="AL446" s="106"/>
      <c r="AM446" s="106"/>
      <c r="AN446" s="106"/>
      <c r="AO446" s="106"/>
      <c r="AP446" s="106"/>
      <c r="AQ446" s="106"/>
      <c r="AR446" s="106"/>
      <c r="AS446" s="106"/>
      <c r="AT446" s="106"/>
      <c r="AU446" s="106"/>
      <c r="AV446" s="106"/>
      <c r="AW446" s="106"/>
      <c r="AX446" s="106"/>
      <c r="AY446" s="106"/>
      <c r="AZ446" s="106"/>
      <c r="BA446" s="106"/>
      <c r="BB446" s="106"/>
      <c r="BC446" s="106"/>
      <c r="BD446" s="106"/>
      <c r="BE446" s="106"/>
      <c r="BF446" s="106"/>
      <c r="BG446" s="106"/>
      <c r="BH446" s="106"/>
      <c r="BI446" s="106"/>
      <c r="BJ446" s="106"/>
      <c r="BK446" s="106"/>
      <c r="BL446" s="106"/>
      <c r="BM446" s="106"/>
      <c r="BN446" s="106"/>
      <c r="BO446" s="106"/>
      <c r="BP446" s="106"/>
      <c r="BQ446" s="106"/>
      <c r="BR446" s="106"/>
      <c r="BS446" s="106"/>
      <c r="BT446" s="106"/>
      <c r="BU446" s="106"/>
      <c r="BV446" s="106"/>
      <c r="BW446" s="106"/>
      <c r="BX446" s="106"/>
      <c r="BY446" s="106"/>
      <c r="BZ446" s="106"/>
      <c r="CA446" s="106"/>
      <c r="CB446" s="106"/>
      <c r="CC446" s="106"/>
      <c r="CD446" s="106"/>
      <c r="CE446" s="106"/>
      <c r="CF446" s="106"/>
      <c r="CG446" s="106"/>
    </row>
    <row r="447" spans="1:85">
      <c r="A447" s="72"/>
      <c r="B447" s="145"/>
      <c r="C447" s="146"/>
      <c r="D447" s="9"/>
      <c r="E447" s="9"/>
      <c r="F447" s="133"/>
      <c r="G447" s="163"/>
      <c r="H447" s="146"/>
      <c r="I447" s="9"/>
      <c r="J447" s="9"/>
      <c r="K447" s="133"/>
      <c r="L447" s="164"/>
      <c r="M447" s="146"/>
      <c r="N447" s="9"/>
      <c r="O447" s="9"/>
      <c r="P447" s="133"/>
      <c r="Q447" s="164"/>
      <c r="R447" s="146"/>
      <c r="S447" s="9"/>
      <c r="T447" s="9"/>
      <c r="U447" s="133"/>
      <c r="V447" s="164"/>
      <c r="W447" s="146"/>
      <c r="X447" s="9"/>
      <c r="Y447" s="9"/>
      <c r="Z447" s="133"/>
      <c r="AA447" s="164"/>
      <c r="AB447" s="146"/>
      <c r="AC447" s="9"/>
      <c r="AD447" s="9"/>
      <c r="AE447" s="133"/>
      <c r="AF447" s="151"/>
      <c r="AG447" s="72"/>
      <c r="AH447" s="106"/>
      <c r="AI447" s="106"/>
      <c r="AJ447" s="106"/>
      <c r="AK447" s="106"/>
      <c r="AL447" s="106"/>
      <c r="AM447" s="106"/>
      <c r="AN447" s="106"/>
      <c r="AO447" s="106"/>
      <c r="AP447" s="106"/>
      <c r="AQ447" s="106"/>
      <c r="AR447" s="106"/>
      <c r="AS447" s="106"/>
      <c r="AT447" s="106"/>
      <c r="AU447" s="106"/>
      <c r="AV447" s="106"/>
      <c r="AW447" s="106"/>
      <c r="AX447" s="106"/>
      <c r="AY447" s="106"/>
      <c r="AZ447" s="106"/>
      <c r="BA447" s="106"/>
      <c r="BB447" s="106"/>
      <c r="BC447" s="106"/>
      <c r="BD447" s="106"/>
      <c r="BE447" s="106"/>
      <c r="BF447" s="106"/>
      <c r="BG447" s="106"/>
      <c r="BH447" s="106"/>
      <c r="BI447" s="106"/>
      <c r="BJ447" s="106"/>
      <c r="BK447" s="106"/>
      <c r="BL447" s="106"/>
      <c r="BM447" s="106"/>
      <c r="BN447" s="106"/>
      <c r="BO447" s="106"/>
      <c r="BP447" s="106"/>
      <c r="BQ447" s="106"/>
      <c r="BR447" s="106"/>
      <c r="BS447" s="106"/>
      <c r="BT447" s="106"/>
      <c r="BU447" s="106"/>
      <c r="BV447" s="106"/>
      <c r="BW447" s="106"/>
      <c r="BX447" s="106"/>
      <c r="BY447" s="106"/>
      <c r="BZ447" s="106"/>
      <c r="CA447" s="106"/>
      <c r="CB447" s="106"/>
      <c r="CC447" s="106"/>
      <c r="CD447" s="106"/>
      <c r="CE447" s="106"/>
      <c r="CF447" s="106"/>
      <c r="CG447" s="106"/>
    </row>
    <row r="448" spans="1:85">
      <c r="A448" s="72"/>
      <c r="B448" s="145"/>
      <c r="C448" s="146"/>
      <c r="D448" s="9"/>
      <c r="E448" s="9"/>
      <c r="F448" s="133"/>
      <c r="G448" s="163"/>
      <c r="H448" s="146"/>
      <c r="I448" s="9"/>
      <c r="J448" s="9"/>
      <c r="K448" s="133"/>
      <c r="L448" s="164"/>
      <c r="M448" s="146"/>
      <c r="N448" s="9"/>
      <c r="O448" s="9"/>
      <c r="P448" s="133"/>
      <c r="Q448" s="164"/>
      <c r="R448" s="146"/>
      <c r="S448" s="9"/>
      <c r="T448" s="9"/>
      <c r="U448" s="133"/>
      <c r="V448" s="164"/>
      <c r="W448" s="146"/>
      <c r="X448" s="9"/>
      <c r="Y448" s="9"/>
      <c r="Z448" s="133"/>
      <c r="AA448" s="164"/>
      <c r="AB448" s="146"/>
      <c r="AC448" s="9"/>
      <c r="AD448" s="9"/>
      <c r="AE448" s="133"/>
      <c r="AF448" s="151"/>
      <c r="AG448" s="72"/>
      <c r="AH448" s="106"/>
      <c r="AI448" s="106"/>
      <c r="AJ448" s="106"/>
      <c r="AK448" s="106"/>
      <c r="AL448" s="106"/>
      <c r="AM448" s="106"/>
      <c r="AN448" s="106"/>
      <c r="AO448" s="106"/>
      <c r="AP448" s="106"/>
      <c r="AQ448" s="106"/>
      <c r="AR448" s="106"/>
      <c r="AS448" s="106"/>
      <c r="AT448" s="106"/>
      <c r="AU448" s="106"/>
      <c r="AV448" s="106"/>
      <c r="AW448" s="106"/>
      <c r="AX448" s="106"/>
      <c r="AY448" s="106"/>
      <c r="AZ448" s="106"/>
      <c r="BA448" s="106"/>
      <c r="BB448" s="106"/>
      <c r="BC448" s="106"/>
      <c r="BD448" s="106"/>
      <c r="BE448" s="106"/>
      <c r="BF448" s="106"/>
      <c r="BG448" s="106"/>
      <c r="BH448" s="106"/>
      <c r="BI448" s="106"/>
      <c r="BJ448" s="106"/>
      <c r="BK448" s="106"/>
      <c r="BL448" s="106"/>
      <c r="BM448" s="106"/>
      <c r="BN448" s="106"/>
      <c r="BO448" s="106"/>
      <c r="BP448" s="106"/>
      <c r="BQ448" s="106"/>
      <c r="BR448" s="106"/>
      <c r="BS448" s="106"/>
      <c r="BT448" s="106"/>
      <c r="BU448" s="106"/>
      <c r="BV448" s="106"/>
      <c r="BW448" s="106"/>
      <c r="BX448" s="106"/>
      <c r="BY448" s="106"/>
      <c r="BZ448" s="106"/>
      <c r="CA448" s="106"/>
      <c r="CB448" s="106"/>
      <c r="CC448" s="106"/>
      <c r="CD448" s="106"/>
      <c r="CE448" s="106"/>
      <c r="CF448" s="106"/>
      <c r="CG448" s="106"/>
    </row>
    <row r="449" spans="1:85">
      <c r="A449" s="72"/>
      <c r="B449" s="145"/>
      <c r="C449" s="146"/>
      <c r="D449" s="9"/>
      <c r="E449" s="9"/>
      <c r="F449" s="133"/>
      <c r="G449" s="163"/>
      <c r="H449" s="146"/>
      <c r="I449" s="9"/>
      <c r="J449" s="9"/>
      <c r="K449" s="133"/>
      <c r="L449" s="164"/>
      <c r="M449" s="146"/>
      <c r="N449" s="9"/>
      <c r="O449" s="9"/>
      <c r="P449" s="133"/>
      <c r="Q449" s="164"/>
      <c r="R449" s="146"/>
      <c r="S449" s="9"/>
      <c r="T449" s="9"/>
      <c r="U449" s="133"/>
      <c r="V449" s="164"/>
      <c r="W449" s="146"/>
      <c r="X449" s="9"/>
      <c r="Y449" s="9"/>
      <c r="Z449" s="133"/>
      <c r="AA449" s="164"/>
      <c r="AB449" s="146"/>
      <c r="AC449" s="9"/>
      <c r="AD449" s="9"/>
      <c r="AE449" s="133"/>
      <c r="AF449" s="151"/>
      <c r="AG449" s="72"/>
      <c r="AH449" s="106"/>
      <c r="AI449" s="106"/>
      <c r="AJ449" s="106"/>
      <c r="AK449" s="106"/>
      <c r="AL449" s="106"/>
      <c r="AM449" s="106"/>
      <c r="AN449" s="106"/>
      <c r="AO449" s="106"/>
      <c r="AP449" s="106"/>
      <c r="AQ449" s="106"/>
      <c r="AR449" s="106"/>
      <c r="AS449" s="106"/>
      <c r="AT449" s="106"/>
      <c r="AU449" s="106"/>
      <c r="AV449" s="106"/>
      <c r="AW449" s="106"/>
      <c r="AX449" s="106"/>
      <c r="AY449" s="106"/>
      <c r="AZ449" s="106"/>
      <c r="BA449" s="106"/>
      <c r="BB449" s="106"/>
      <c r="BC449" s="106"/>
      <c r="BD449" s="106"/>
      <c r="BE449" s="106"/>
      <c r="BF449" s="106"/>
      <c r="BG449" s="106"/>
      <c r="BH449" s="106"/>
      <c r="BI449" s="106"/>
      <c r="BJ449" s="106"/>
      <c r="BK449" s="106"/>
      <c r="BL449" s="106"/>
      <c r="BM449" s="106"/>
      <c r="BN449" s="106"/>
      <c r="BO449" s="106"/>
      <c r="BP449" s="106"/>
      <c r="BQ449" s="106"/>
      <c r="BR449" s="106"/>
      <c r="BS449" s="106"/>
      <c r="BT449" s="106"/>
      <c r="BU449" s="106"/>
      <c r="BV449" s="106"/>
      <c r="BW449" s="106"/>
      <c r="BX449" s="106"/>
      <c r="BY449" s="106"/>
      <c r="BZ449" s="106"/>
      <c r="CA449" s="106"/>
      <c r="CB449" s="106"/>
      <c r="CC449" s="106"/>
      <c r="CD449" s="106"/>
      <c r="CE449" s="106"/>
      <c r="CF449" s="106"/>
      <c r="CG449" s="106"/>
    </row>
    <row r="450" spans="1:85">
      <c r="A450" s="72"/>
      <c r="B450" s="145"/>
      <c r="C450" s="146"/>
      <c r="D450" s="9"/>
      <c r="E450" s="9"/>
      <c r="F450" s="133"/>
      <c r="G450" s="163"/>
      <c r="H450" s="146"/>
      <c r="I450" s="9"/>
      <c r="J450" s="9"/>
      <c r="K450" s="133"/>
      <c r="L450" s="164"/>
      <c r="M450" s="146"/>
      <c r="N450" s="9"/>
      <c r="O450" s="9"/>
      <c r="P450" s="133"/>
      <c r="Q450" s="164"/>
      <c r="R450" s="146"/>
      <c r="S450" s="9"/>
      <c r="T450" s="9"/>
      <c r="U450" s="133"/>
      <c r="V450" s="164"/>
      <c r="W450" s="146"/>
      <c r="X450" s="9"/>
      <c r="Y450" s="9"/>
      <c r="Z450" s="133"/>
      <c r="AA450" s="164"/>
      <c r="AB450" s="146"/>
      <c r="AC450" s="9"/>
      <c r="AD450" s="9"/>
      <c r="AE450" s="133"/>
      <c r="AF450" s="151"/>
      <c r="AG450" s="72"/>
      <c r="AH450" s="106"/>
      <c r="AI450" s="106"/>
      <c r="AJ450" s="106"/>
      <c r="AK450" s="106"/>
      <c r="AL450" s="106"/>
      <c r="AM450" s="106"/>
      <c r="AN450" s="106"/>
      <c r="AO450" s="106"/>
      <c r="AP450" s="106"/>
      <c r="AQ450" s="106"/>
      <c r="AR450" s="106"/>
      <c r="AS450" s="106"/>
      <c r="AT450" s="106"/>
      <c r="AU450" s="106"/>
      <c r="AV450" s="106"/>
      <c r="AW450" s="106"/>
      <c r="AX450" s="106"/>
      <c r="AY450" s="106"/>
      <c r="AZ450" s="106"/>
      <c r="BA450" s="106"/>
      <c r="BB450" s="106"/>
      <c r="BC450" s="106"/>
      <c r="BD450" s="106"/>
      <c r="BE450" s="106"/>
      <c r="BF450" s="106"/>
      <c r="BG450" s="106"/>
      <c r="BH450" s="106"/>
      <c r="BI450" s="106"/>
      <c r="BJ450" s="106"/>
      <c r="BK450" s="106"/>
      <c r="BL450" s="106"/>
      <c r="BM450" s="106"/>
      <c r="BN450" s="106"/>
      <c r="BO450" s="106"/>
      <c r="BP450" s="106"/>
      <c r="BQ450" s="106"/>
      <c r="BR450" s="106"/>
      <c r="BS450" s="106"/>
      <c r="BT450" s="106"/>
      <c r="BU450" s="106"/>
      <c r="BV450" s="106"/>
      <c r="BW450" s="106"/>
      <c r="BX450" s="106"/>
      <c r="BY450" s="106"/>
      <c r="BZ450" s="106"/>
      <c r="CA450" s="106"/>
      <c r="CB450" s="106"/>
      <c r="CC450" s="106"/>
      <c r="CD450" s="106"/>
      <c r="CE450" s="106"/>
      <c r="CF450" s="106"/>
      <c r="CG450" s="106"/>
    </row>
    <row r="451" spans="1:85">
      <c r="A451" s="72"/>
      <c r="B451" s="145"/>
      <c r="C451" s="146"/>
      <c r="D451" s="9"/>
      <c r="E451" s="9"/>
      <c r="F451" s="133"/>
      <c r="G451" s="163"/>
      <c r="H451" s="146"/>
      <c r="I451" s="9"/>
      <c r="J451" s="9"/>
      <c r="K451" s="133"/>
      <c r="L451" s="164"/>
      <c r="M451" s="146"/>
      <c r="N451" s="9"/>
      <c r="O451" s="9"/>
      <c r="P451" s="133"/>
      <c r="Q451" s="164"/>
      <c r="R451" s="146"/>
      <c r="S451" s="9"/>
      <c r="T451" s="9"/>
      <c r="U451" s="133"/>
      <c r="V451" s="164"/>
      <c r="W451" s="146"/>
      <c r="X451" s="9"/>
      <c r="Y451" s="9"/>
      <c r="Z451" s="133"/>
      <c r="AA451" s="164"/>
      <c r="AB451" s="146"/>
      <c r="AC451" s="9"/>
      <c r="AD451" s="9"/>
      <c r="AE451" s="133"/>
      <c r="AF451" s="151"/>
      <c r="AG451" s="72"/>
      <c r="AH451" s="106"/>
      <c r="AI451" s="106"/>
      <c r="AJ451" s="106"/>
      <c r="AK451" s="106"/>
      <c r="AL451" s="106"/>
      <c r="AM451" s="106"/>
      <c r="AN451" s="106"/>
      <c r="AO451" s="106"/>
      <c r="AP451" s="106"/>
      <c r="AQ451" s="106"/>
      <c r="AR451" s="106"/>
      <c r="AS451" s="106"/>
      <c r="AT451" s="106"/>
      <c r="AU451" s="106"/>
      <c r="AV451" s="106"/>
      <c r="AW451" s="106"/>
      <c r="AX451" s="106"/>
      <c r="AY451" s="106"/>
      <c r="AZ451" s="106"/>
      <c r="BA451" s="106"/>
      <c r="BB451" s="106"/>
      <c r="BC451" s="106"/>
      <c r="BD451" s="106"/>
      <c r="BE451" s="106"/>
      <c r="BF451" s="106"/>
      <c r="BG451" s="106"/>
      <c r="BH451" s="106"/>
      <c r="BI451" s="106"/>
      <c r="BJ451" s="106"/>
      <c r="BK451" s="106"/>
      <c r="BL451" s="106"/>
      <c r="BM451" s="106"/>
      <c r="BN451" s="106"/>
      <c r="BO451" s="106"/>
      <c r="BP451" s="106"/>
      <c r="BQ451" s="106"/>
      <c r="BR451" s="106"/>
      <c r="BS451" s="106"/>
      <c r="BT451" s="106"/>
      <c r="BU451" s="106"/>
      <c r="BV451" s="106"/>
      <c r="BW451" s="106"/>
      <c r="BX451" s="106"/>
      <c r="BY451" s="106"/>
      <c r="BZ451" s="106"/>
      <c r="CA451" s="106"/>
      <c r="CB451" s="106"/>
      <c r="CC451" s="106"/>
      <c r="CD451" s="106"/>
      <c r="CE451" s="106"/>
      <c r="CF451" s="106"/>
      <c r="CG451" s="106"/>
    </row>
    <row r="452" spans="1:85">
      <c r="A452" s="72"/>
      <c r="B452" s="145"/>
      <c r="C452" s="146"/>
      <c r="D452" s="9"/>
      <c r="E452" s="9"/>
      <c r="F452" s="133"/>
      <c r="G452" s="163"/>
      <c r="H452" s="146"/>
      <c r="I452" s="9"/>
      <c r="J452" s="9"/>
      <c r="K452" s="133"/>
      <c r="L452" s="164"/>
      <c r="M452" s="146"/>
      <c r="N452" s="9"/>
      <c r="O452" s="9"/>
      <c r="P452" s="133"/>
      <c r="Q452" s="164"/>
      <c r="R452" s="146"/>
      <c r="S452" s="9"/>
      <c r="T452" s="9"/>
      <c r="U452" s="133"/>
      <c r="V452" s="164"/>
      <c r="W452" s="146"/>
      <c r="X452" s="9"/>
      <c r="Y452" s="9"/>
      <c r="Z452" s="133"/>
      <c r="AA452" s="164"/>
      <c r="AB452" s="146"/>
      <c r="AC452" s="9"/>
      <c r="AD452" s="9"/>
      <c r="AE452" s="133"/>
      <c r="AF452" s="151"/>
      <c r="AG452" s="72"/>
      <c r="AH452" s="106"/>
      <c r="AI452" s="106"/>
      <c r="AJ452" s="106"/>
      <c r="AK452" s="106"/>
      <c r="AL452" s="106"/>
      <c r="AM452" s="106"/>
      <c r="AN452" s="106"/>
      <c r="AO452" s="106"/>
      <c r="AP452" s="106"/>
      <c r="AQ452" s="106"/>
      <c r="AR452" s="106"/>
      <c r="AS452" s="106"/>
      <c r="AT452" s="106"/>
      <c r="AU452" s="106"/>
      <c r="AV452" s="106"/>
      <c r="AW452" s="106"/>
      <c r="AX452" s="106"/>
      <c r="AY452" s="106"/>
      <c r="AZ452" s="106"/>
      <c r="BA452" s="106"/>
      <c r="BB452" s="106"/>
      <c r="BC452" s="106"/>
      <c r="BD452" s="106"/>
      <c r="BE452" s="106"/>
      <c r="BF452" s="106"/>
      <c r="BG452" s="106"/>
      <c r="BH452" s="106"/>
      <c r="BI452" s="106"/>
      <c r="BJ452" s="106"/>
      <c r="BK452" s="106"/>
      <c r="BL452" s="106"/>
      <c r="BM452" s="106"/>
      <c r="BN452" s="106"/>
      <c r="BO452" s="106"/>
      <c r="BP452" s="106"/>
      <c r="BQ452" s="106"/>
      <c r="BR452" s="106"/>
      <c r="BS452" s="106"/>
      <c r="BT452" s="106"/>
      <c r="BU452" s="106"/>
      <c r="BV452" s="106"/>
      <c r="BW452" s="106"/>
      <c r="BX452" s="106"/>
      <c r="BY452" s="106"/>
      <c r="BZ452" s="106"/>
      <c r="CA452" s="106"/>
      <c r="CB452" s="106"/>
      <c r="CC452" s="106"/>
      <c r="CD452" s="106"/>
      <c r="CE452" s="106"/>
      <c r="CF452" s="106"/>
      <c r="CG452" s="106"/>
    </row>
    <row r="453" spans="1:85">
      <c r="A453" s="72"/>
      <c r="B453" s="145"/>
      <c r="C453" s="146"/>
      <c r="D453" s="9"/>
      <c r="E453" s="9"/>
      <c r="F453" s="133"/>
      <c r="G453" s="163"/>
      <c r="H453" s="146"/>
      <c r="I453" s="9"/>
      <c r="J453" s="9"/>
      <c r="K453" s="133"/>
      <c r="L453" s="164"/>
      <c r="M453" s="146"/>
      <c r="N453" s="9"/>
      <c r="O453" s="9"/>
      <c r="P453" s="133"/>
      <c r="Q453" s="164"/>
      <c r="R453" s="146"/>
      <c r="S453" s="9"/>
      <c r="T453" s="9"/>
      <c r="U453" s="133"/>
      <c r="V453" s="164"/>
      <c r="W453" s="146"/>
      <c r="X453" s="9"/>
      <c r="Y453" s="9"/>
      <c r="Z453" s="133"/>
      <c r="AA453" s="164"/>
      <c r="AB453" s="146"/>
      <c r="AC453" s="9"/>
      <c r="AD453" s="9"/>
      <c r="AE453" s="133"/>
      <c r="AF453" s="151"/>
      <c r="AG453" s="72"/>
      <c r="AH453" s="106"/>
      <c r="AI453" s="106"/>
      <c r="AJ453" s="106"/>
      <c r="AK453" s="106"/>
      <c r="AL453" s="106"/>
      <c r="AM453" s="106"/>
      <c r="AN453" s="106"/>
      <c r="AO453" s="106"/>
      <c r="AP453" s="106"/>
      <c r="AQ453" s="106"/>
      <c r="AR453" s="106"/>
      <c r="AS453" s="106"/>
      <c r="AT453" s="106"/>
      <c r="AU453" s="106"/>
      <c r="AV453" s="106"/>
      <c r="AW453" s="106"/>
      <c r="AX453" s="106"/>
      <c r="AY453" s="106"/>
      <c r="AZ453" s="106"/>
      <c r="BA453" s="106"/>
      <c r="BB453" s="106"/>
      <c r="BC453" s="106"/>
      <c r="BD453" s="106"/>
      <c r="BE453" s="106"/>
      <c r="BF453" s="106"/>
      <c r="BG453" s="106"/>
      <c r="BH453" s="106"/>
      <c r="BI453" s="106"/>
      <c r="BJ453" s="106"/>
      <c r="BK453" s="106"/>
      <c r="BL453" s="106"/>
      <c r="BM453" s="106"/>
      <c r="BN453" s="106"/>
      <c r="BO453" s="106"/>
      <c r="BP453" s="106"/>
      <c r="BQ453" s="106"/>
      <c r="BR453" s="106"/>
      <c r="BS453" s="106"/>
      <c r="BT453" s="106"/>
      <c r="BU453" s="106"/>
      <c r="BV453" s="106"/>
      <c r="BW453" s="106"/>
      <c r="BX453" s="106"/>
      <c r="BY453" s="106"/>
      <c r="BZ453" s="106"/>
      <c r="CA453" s="106"/>
      <c r="CB453" s="106"/>
      <c r="CC453" s="106"/>
      <c r="CD453" s="106"/>
      <c r="CE453" s="106"/>
      <c r="CF453" s="106"/>
      <c r="CG453" s="106"/>
    </row>
    <row r="454" spans="1:85">
      <c r="A454" s="72"/>
      <c r="B454" s="145"/>
      <c r="C454" s="146"/>
      <c r="D454" s="9"/>
      <c r="E454" s="9"/>
      <c r="F454" s="133"/>
      <c r="G454" s="163"/>
      <c r="H454" s="146"/>
      <c r="I454" s="9"/>
      <c r="J454" s="9"/>
      <c r="K454" s="133"/>
      <c r="L454" s="164"/>
      <c r="M454" s="146"/>
      <c r="N454" s="9"/>
      <c r="O454" s="9"/>
      <c r="P454" s="133"/>
      <c r="Q454" s="164"/>
      <c r="R454" s="146"/>
      <c r="S454" s="9"/>
      <c r="T454" s="9"/>
      <c r="U454" s="133"/>
      <c r="V454" s="164"/>
      <c r="W454" s="146"/>
      <c r="X454" s="9"/>
      <c r="Y454" s="9"/>
      <c r="Z454" s="133"/>
      <c r="AA454" s="164"/>
      <c r="AB454" s="146"/>
      <c r="AC454" s="9"/>
      <c r="AD454" s="9"/>
      <c r="AE454" s="133"/>
      <c r="AF454" s="151"/>
      <c r="AG454" s="72"/>
      <c r="AH454" s="106"/>
      <c r="AI454" s="106"/>
      <c r="AJ454" s="106"/>
      <c r="AK454" s="106"/>
      <c r="AL454" s="106"/>
      <c r="AM454" s="106"/>
      <c r="AN454" s="106"/>
      <c r="AO454" s="106"/>
      <c r="AP454" s="106"/>
      <c r="AQ454" s="106"/>
      <c r="AR454" s="106"/>
      <c r="AS454" s="106"/>
      <c r="AT454" s="106"/>
      <c r="AU454" s="106"/>
      <c r="AV454" s="106"/>
      <c r="AW454" s="106"/>
      <c r="AX454" s="106"/>
      <c r="AY454" s="106"/>
      <c r="AZ454" s="106"/>
      <c r="BA454" s="106"/>
      <c r="BB454" s="106"/>
      <c r="BC454" s="106"/>
      <c r="BD454" s="106"/>
      <c r="BE454" s="106"/>
      <c r="BF454" s="106"/>
      <c r="BG454" s="106"/>
      <c r="BH454" s="106"/>
      <c r="BI454" s="106"/>
      <c r="BJ454" s="106"/>
      <c r="BK454" s="106"/>
      <c r="BL454" s="106"/>
      <c r="BM454" s="106"/>
      <c r="BN454" s="106"/>
      <c r="BO454" s="106"/>
      <c r="BP454" s="106"/>
      <c r="BQ454" s="106"/>
      <c r="BR454" s="106"/>
      <c r="BS454" s="106"/>
      <c r="BT454" s="106"/>
      <c r="BU454" s="106"/>
      <c r="BV454" s="106"/>
      <c r="BW454" s="106"/>
      <c r="BX454" s="106"/>
      <c r="BY454" s="106"/>
      <c r="BZ454" s="106"/>
      <c r="CA454" s="106"/>
      <c r="CB454" s="106"/>
      <c r="CC454" s="106"/>
      <c r="CD454" s="106"/>
      <c r="CE454" s="106"/>
      <c r="CF454" s="106"/>
      <c r="CG454" s="106"/>
    </row>
    <row r="455" spans="1:85">
      <c r="A455" s="72"/>
      <c r="B455" s="145"/>
      <c r="C455" s="146"/>
      <c r="D455" s="9"/>
      <c r="E455" s="9"/>
      <c r="F455" s="133"/>
      <c r="G455" s="163"/>
      <c r="H455" s="146"/>
      <c r="I455" s="9"/>
      <c r="J455" s="9"/>
      <c r="K455" s="133"/>
      <c r="L455" s="164"/>
      <c r="M455" s="146"/>
      <c r="N455" s="9"/>
      <c r="O455" s="9"/>
      <c r="P455" s="133"/>
      <c r="Q455" s="164"/>
      <c r="R455" s="146"/>
      <c r="S455" s="9"/>
      <c r="T455" s="9"/>
      <c r="U455" s="133"/>
      <c r="V455" s="164"/>
      <c r="W455" s="146"/>
      <c r="X455" s="9"/>
      <c r="Y455" s="9"/>
      <c r="Z455" s="133"/>
      <c r="AA455" s="164"/>
      <c r="AB455" s="146"/>
      <c r="AC455" s="9"/>
      <c r="AD455" s="9"/>
      <c r="AE455" s="133"/>
      <c r="AF455" s="151"/>
      <c r="AG455" s="72"/>
      <c r="AH455" s="106"/>
      <c r="AI455" s="106"/>
      <c r="AJ455" s="106"/>
      <c r="AK455" s="106"/>
      <c r="AL455" s="106"/>
      <c r="AM455" s="106"/>
      <c r="AN455" s="106"/>
      <c r="AO455" s="106"/>
      <c r="AP455" s="106"/>
      <c r="AQ455" s="106"/>
      <c r="AR455" s="106"/>
      <c r="AS455" s="106"/>
      <c r="AT455" s="106"/>
      <c r="AU455" s="106"/>
      <c r="AV455" s="106"/>
      <c r="AW455" s="106"/>
      <c r="AX455" s="106"/>
      <c r="AY455" s="106"/>
      <c r="AZ455" s="106"/>
      <c r="BA455" s="106"/>
      <c r="BB455" s="106"/>
      <c r="BC455" s="106"/>
      <c r="BD455" s="106"/>
      <c r="BE455" s="106"/>
      <c r="BF455" s="106"/>
      <c r="BG455" s="106"/>
      <c r="BH455" s="106"/>
      <c r="BI455" s="106"/>
      <c r="BJ455" s="106"/>
      <c r="BK455" s="106"/>
      <c r="BL455" s="106"/>
      <c r="BM455" s="106"/>
      <c r="BN455" s="106"/>
      <c r="BO455" s="106"/>
      <c r="BP455" s="106"/>
      <c r="BQ455" s="106"/>
      <c r="BR455" s="106"/>
      <c r="BS455" s="106"/>
      <c r="BT455" s="106"/>
      <c r="BU455" s="106"/>
      <c r="BV455" s="106"/>
      <c r="BW455" s="106"/>
      <c r="BX455" s="106"/>
      <c r="BY455" s="106"/>
      <c r="BZ455" s="106"/>
      <c r="CA455" s="106"/>
      <c r="CB455" s="106"/>
      <c r="CC455" s="106"/>
      <c r="CD455" s="106"/>
      <c r="CE455" s="106"/>
      <c r="CF455" s="106"/>
      <c r="CG455" s="106"/>
    </row>
    <row r="456" spans="1:85">
      <c r="A456" s="72"/>
      <c r="B456" s="145"/>
      <c r="C456" s="146"/>
      <c r="D456" s="9"/>
      <c r="E456" s="9"/>
      <c r="F456" s="133"/>
      <c r="G456" s="163"/>
      <c r="H456" s="146"/>
      <c r="I456" s="9"/>
      <c r="J456" s="9"/>
      <c r="K456" s="133"/>
      <c r="L456" s="164"/>
      <c r="M456" s="146"/>
      <c r="N456" s="9"/>
      <c r="O456" s="9"/>
      <c r="P456" s="133"/>
      <c r="Q456" s="164"/>
      <c r="R456" s="146"/>
      <c r="S456" s="9"/>
      <c r="T456" s="9"/>
      <c r="U456" s="133"/>
      <c r="V456" s="164"/>
      <c r="W456" s="146"/>
      <c r="X456" s="9"/>
      <c r="Y456" s="9"/>
      <c r="Z456" s="133"/>
      <c r="AA456" s="164"/>
      <c r="AB456" s="146"/>
      <c r="AC456" s="9"/>
      <c r="AD456" s="9"/>
      <c r="AE456" s="133"/>
      <c r="AF456" s="151"/>
      <c r="AG456" s="72"/>
      <c r="AH456" s="106"/>
      <c r="AI456" s="106"/>
      <c r="AJ456" s="106"/>
      <c r="AK456" s="106"/>
      <c r="AL456" s="106"/>
      <c r="AM456" s="106"/>
      <c r="AN456" s="106"/>
      <c r="AO456" s="106"/>
      <c r="AP456" s="106"/>
      <c r="AQ456" s="106"/>
      <c r="AR456" s="106"/>
      <c r="AS456" s="106"/>
      <c r="AT456" s="106"/>
      <c r="AU456" s="106"/>
      <c r="AV456" s="106"/>
      <c r="AW456" s="106"/>
      <c r="AX456" s="106"/>
      <c r="AY456" s="106"/>
      <c r="AZ456" s="106"/>
      <c r="BA456" s="106"/>
      <c r="BB456" s="106"/>
      <c r="BC456" s="106"/>
      <c r="BD456" s="106"/>
      <c r="BE456" s="106"/>
      <c r="BF456" s="106"/>
      <c r="BG456" s="106"/>
      <c r="BH456" s="106"/>
      <c r="BI456" s="106"/>
      <c r="BJ456" s="106"/>
      <c r="BK456" s="106"/>
      <c r="BL456" s="106"/>
      <c r="BM456" s="106"/>
      <c r="BN456" s="106"/>
      <c r="BO456" s="106"/>
      <c r="BP456" s="106"/>
      <c r="BQ456" s="106"/>
      <c r="BR456" s="106"/>
      <c r="BS456" s="106"/>
      <c r="BT456" s="106"/>
      <c r="BU456" s="106"/>
      <c r="BV456" s="106"/>
      <c r="BW456" s="106"/>
      <c r="BX456" s="106"/>
      <c r="BY456" s="106"/>
      <c r="BZ456" s="106"/>
      <c r="CA456" s="106"/>
      <c r="CB456" s="106"/>
      <c r="CC456" s="106"/>
      <c r="CD456" s="106"/>
      <c r="CE456" s="106"/>
      <c r="CF456" s="106"/>
      <c r="CG456" s="106"/>
    </row>
    <row r="457" spans="1:85">
      <c r="A457" s="72"/>
      <c r="B457" s="145"/>
      <c r="C457" s="146"/>
      <c r="D457" s="9"/>
      <c r="E457" s="9"/>
      <c r="F457" s="133"/>
      <c r="G457" s="163"/>
      <c r="H457" s="146"/>
      <c r="I457" s="9"/>
      <c r="J457" s="9"/>
      <c r="K457" s="133"/>
      <c r="L457" s="164"/>
      <c r="M457" s="146"/>
      <c r="N457" s="9"/>
      <c r="O457" s="9"/>
      <c r="P457" s="133"/>
      <c r="Q457" s="164"/>
      <c r="R457" s="146"/>
      <c r="S457" s="9"/>
      <c r="T457" s="9"/>
      <c r="U457" s="133"/>
      <c r="V457" s="164"/>
      <c r="W457" s="146"/>
      <c r="X457" s="9"/>
      <c r="Y457" s="9"/>
      <c r="Z457" s="133"/>
      <c r="AA457" s="164"/>
      <c r="AB457" s="146"/>
      <c r="AC457" s="9"/>
      <c r="AD457" s="9"/>
      <c r="AE457" s="133"/>
      <c r="AF457" s="151"/>
      <c r="AG457" s="72"/>
      <c r="AH457" s="106"/>
      <c r="AI457" s="106"/>
      <c r="AJ457" s="106"/>
      <c r="AK457" s="106"/>
      <c r="AL457" s="106"/>
      <c r="AM457" s="106"/>
      <c r="AN457" s="106"/>
      <c r="AO457" s="106"/>
      <c r="AP457" s="106"/>
      <c r="AQ457" s="106"/>
      <c r="AR457" s="106"/>
      <c r="AS457" s="106"/>
      <c r="AT457" s="106"/>
      <c r="AU457" s="106"/>
      <c r="AV457" s="106"/>
      <c r="AW457" s="106"/>
      <c r="AX457" s="106"/>
      <c r="AY457" s="106"/>
      <c r="AZ457" s="106"/>
      <c r="BA457" s="106"/>
      <c r="BB457" s="106"/>
      <c r="BC457" s="106"/>
      <c r="BD457" s="106"/>
      <c r="BE457" s="106"/>
      <c r="BF457" s="106"/>
      <c r="BG457" s="106"/>
      <c r="BH457" s="106"/>
      <c r="BI457" s="106"/>
      <c r="BJ457" s="106"/>
      <c r="BK457" s="106"/>
      <c r="BL457" s="106"/>
      <c r="BM457" s="106"/>
      <c r="BN457" s="106"/>
      <c r="BO457" s="106"/>
      <c r="BP457" s="106"/>
      <c r="BQ457" s="106"/>
      <c r="BR457" s="106"/>
      <c r="BS457" s="106"/>
      <c r="BT457" s="106"/>
      <c r="BU457" s="106"/>
      <c r="BV457" s="106"/>
      <c r="BW457" s="106"/>
      <c r="BX457" s="106"/>
      <c r="BY457" s="106"/>
      <c r="BZ457" s="106"/>
      <c r="CA457" s="106"/>
      <c r="CB457" s="106"/>
      <c r="CC457" s="106"/>
      <c r="CD457" s="106"/>
      <c r="CE457" s="106"/>
      <c r="CF457" s="106"/>
      <c r="CG457" s="106"/>
    </row>
    <row r="458" spans="1:85">
      <c r="A458" s="72"/>
      <c r="B458" s="145"/>
      <c r="C458" s="146"/>
      <c r="D458" s="9"/>
      <c r="E458" s="9"/>
      <c r="F458" s="133"/>
      <c r="G458" s="163"/>
      <c r="H458" s="146"/>
      <c r="I458" s="9"/>
      <c r="J458" s="9"/>
      <c r="K458" s="133"/>
      <c r="L458" s="164"/>
      <c r="M458" s="146"/>
      <c r="N458" s="9"/>
      <c r="O458" s="9"/>
      <c r="P458" s="133"/>
      <c r="Q458" s="164"/>
      <c r="R458" s="146"/>
      <c r="S458" s="9"/>
      <c r="T458" s="9"/>
      <c r="U458" s="133"/>
      <c r="V458" s="164"/>
      <c r="W458" s="146"/>
      <c r="X458" s="9"/>
      <c r="Y458" s="9"/>
      <c r="Z458" s="133"/>
      <c r="AA458" s="164"/>
      <c r="AB458" s="146"/>
      <c r="AC458" s="9"/>
      <c r="AD458" s="9"/>
      <c r="AE458" s="133"/>
      <c r="AF458" s="151"/>
      <c r="AG458" s="72"/>
      <c r="AH458" s="106"/>
      <c r="AI458" s="106"/>
      <c r="AJ458" s="106"/>
      <c r="AK458" s="106"/>
      <c r="AL458" s="106"/>
      <c r="AM458" s="106"/>
      <c r="AN458" s="106"/>
      <c r="AO458" s="106"/>
      <c r="AP458" s="106"/>
      <c r="AQ458" s="106"/>
      <c r="AR458" s="106"/>
      <c r="AS458" s="106"/>
      <c r="AT458" s="106"/>
      <c r="AU458" s="106"/>
      <c r="AV458" s="106"/>
      <c r="AW458" s="106"/>
      <c r="AX458" s="106"/>
      <c r="AY458" s="106"/>
      <c r="AZ458" s="106"/>
      <c r="BA458" s="106"/>
      <c r="BB458" s="106"/>
      <c r="BC458" s="106"/>
      <c r="BD458" s="106"/>
      <c r="BE458" s="106"/>
      <c r="BF458" s="106"/>
      <c r="BG458" s="106"/>
      <c r="BH458" s="106"/>
      <c r="BI458" s="106"/>
      <c r="BJ458" s="106"/>
      <c r="BK458" s="106"/>
      <c r="BL458" s="106"/>
      <c r="BM458" s="106"/>
      <c r="BN458" s="106"/>
      <c r="BO458" s="106"/>
      <c r="BP458" s="106"/>
      <c r="BQ458" s="106"/>
      <c r="BR458" s="106"/>
      <c r="BS458" s="106"/>
      <c r="BT458" s="106"/>
      <c r="BU458" s="106"/>
      <c r="BV458" s="106"/>
      <c r="BW458" s="106"/>
      <c r="BX458" s="106"/>
      <c r="BY458" s="106"/>
      <c r="BZ458" s="106"/>
      <c r="CA458" s="106"/>
      <c r="CB458" s="106"/>
      <c r="CC458" s="106"/>
      <c r="CD458" s="106"/>
      <c r="CE458" s="106"/>
      <c r="CF458" s="106"/>
      <c r="CG458" s="106"/>
    </row>
    <row r="459" spans="1:85">
      <c r="A459" s="72"/>
      <c r="B459" s="145"/>
      <c r="C459" s="146"/>
      <c r="D459" s="9"/>
      <c r="E459" s="9"/>
      <c r="F459" s="133"/>
      <c r="G459" s="163"/>
      <c r="H459" s="146"/>
      <c r="I459" s="9"/>
      <c r="J459" s="9"/>
      <c r="K459" s="133"/>
      <c r="L459" s="164"/>
      <c r="M459" s="146"/>
      <c r="N459" s="9"/>
      <c r="O459" s="9"/>
      <c r="P459" s="133"/>
      <c r="Q459" s="164"/>
      <c r="R459" s="146"/>
      <c r="S459" s="9"/>
      <c r="T459" s="9"/>
      <c r="U459" s="133"/>
      <c r="V459" s="164"/>
      <c r="W459" s="146"/>
      <c r="X459" s="9"/>
      <c r="Y459" s="9"/>
      <c r="Z459" s="133"/>
      <c r="AA459" s="164"/>
      <c r="AB459" s="146"/>
      <c r="AC459" s="9"/>
      <c r="AD459" s="9"/>
      <c r="AE459" s="133"/>
      <c r="AF459" s="151"/>
      <c r="AG459" s="72"/>
      <c r="AH459" s="106"/>
      <c r="AI459" s="106"/>
      <c r="AJ459" s="106"/>
      <c r="AK459" s="106"/>
      <c r="AL459" s="106"/>
      <c r="AM459" s="106"/>
      <c r="AN459" s="106"/>
      <c r="AO459" s="106"/>
      <c r="AP459" s="106"/>
      <c r="AQ459" s="106"/>
      <c r="AR459" s="106"/>
      <c r="AS459" s="106"/>
      <c r="AT459" s="106"/>
      <c r="AU459" s="106"/>
      <c r="AV459" s="106"/>
      <c r="AW459" s="106"/>
      <c r="AX459" s="106"/>
      <c r="AY459" s="106"/>
      <c r="AZ459" s="106"/>
      <c r="BA459" s="106"/>
      <c r="BB459" s="106"/>
      <c r="BC459" s="106"/>
      <c r="BD459" s="106"/>
      <c r="BE459" s="106"/>
      <c r="BF459" s="106"/>
      <c r="BG459" s="106"/>
      <c r="BH459" s="106"/>
      <c r="BI459" s="106"/>
      <c r="BJ459" s="106"/>
      <c r="BK459" s="106"/>
      <c r="BL459" s="106"/>
      <c r="BM459" s="106"/>
      <c r="BN459" s="106"/>
      <c r="BO459" s="106"/>
      <c r="BP459" s="106"/>
      <c r="BQ459" s="106"/>
      <c r="BR459" s="106"/>
      <c r="BS459" s="106"/>
      <c r="BT459" s="106"/>
      <c r="BU459" s="106"/>
      <c r="BV459" s="106"/>
      <c r="BW459" s="106"/>
      <c r="BX459" s="106"/>
      <c r="BY459" s="106"/>
      <c r="BZ459" s="106"/>
      <c r="CA459" s="106"/>
      <c r="CB459" s="106"/>
      <c r="CC459" s="106"/>
      <c r="CD459" s="106"/>
      <c r="CE459" s="106"/>
      <c r="CF459" s="106"/>
      <c r="CG459" s="106"/>
    </row>
    <row r="460" spans="1:85">
      <c r="A460" s="72"/>
      <c r="B460" s="145"/>
      <c r="C460" s="146"/>
      <c r="D460" s="9"/>
      <c r="E460" s="9"/>
      <c r="F460" s="133"/>
      <c r="G460" s="163"/>
      <c r="H460" s="146"/>
      <c r="I460" s="9"/>
      <c r="J460" s="9"/>
      <c r="K460" s="133"/>
      <c r="L460" s="164"/>
      <c r="M460" s="146"/>
      <c r="N460" s="9"/>
      <c r="O460" s="9"/>
      <c r="P460" s="133"/>
      <c r="Q460" s="164"/>
      <c r="R460" s="146"/>
      <c r="S460" s="9"/>
      <c r="T460" s="9"/>
      <c r="U460" s="133"/>
      <c r="V460" s="164"/>
      <c r="W460" s="146"/>
      <c r="X460" s="9"/>
      <c r="Y460" s="9"/>
      <c r="Z460" s="133"/>
      <c r="AA460" s="164"/>
      <c r="AB460" s="146"/>
      <c r="AC460" s="9"/>
      <c r="AD460" s="9"/>
      <c r="AE460" s="133"/>
      <c r="AF460" s="151"/>
      <c r="AG460" s="72"/>
      <c r="AH460" s="106"/>
      <c r="AI460" s="106"/>
      <c r="AJ460" s="106"/>
      <c r="AK460" s="106"/>
      <c r="AL460" s="106"/>
      <c r="AM460" s="106"/>
      <c r="AN460" s="106"/>
      <c r="AO460" s="106"/>
      <c r="AP460" s="106"/>
      <c r="AQ460" s="106"/>
      <c r="AR460" s="106"/>
      <c r="AS460" s="106"/>
      <c r="AT460" s="106"/>
      <c r="AU460" s="106"/>
      <c r="AV460" s="106"/>
      <c r="AW460" s="106"/>
      <c r="AX460" s="106"/>
      <c r="AY460" s="106"/>
      <c r="AZ460" s="106"/>
      <c r="BA460" s="106"/>
      <c r="BB460" s="106"/>
      <c r="BC460" s="106"/>
      <c r="BD460" s="106"/>
      <c r="BE460" s="106"/>
      <c r="BF460" s="106"/>
      <c r="BG460" s="106"/>
      <c r="BH460" s="106"/>
      <c r="BI460" s="106"/>
      <c r="BJ460" s="106"/>
      <c r="BK460" s="106"/>
      <c r="BL460" s="106"/>
      <c r="BM460" s="106"/>
      <c r="BN460" s="106"/>
      <c r="BO460" s="106"/>
      <c r="BP460" s="106"/>
      <c r="BQ460" s="106"/>
      <c r="BR460" s="106"/>
      <c r="BS460" s="106"/>
      <c r="BT460" s="106"/>
      <c r="BU460" s="106"/>
      <c r="BV460" s="106"/>
      <c r="BW460" s="106"/>
      <c r="BX460" s="106"/>
      <c r="BY460" s="106"/>
      <c r="BZ460" s="106"/>
      <c r="CA460" s="106"/>
      <c r="CB460" s="106"/>
      <c r="CC460" s="106"/>
      <c r="CD460" s="106"/>
      <c r="CE460" s="106"/>
      <c r="CF460" s="106"/>
      <c r="CG460" s="106"/>
    </row>
    <row r="461" spans="1:85">
      <c r="A461" s="72"/>
      <c r="B461" s="145"/>
      <c r="C461" s="146"/>
      <c r="D461" s="9"/>
      <c r="E461" s="9"/>
      <c r="F461" s="133"/>
      <c r="G461" s="163"/>
      <c r="H461" s="146"/>
      <c r="I461" s="9"/>
      <c r="J461" s="9"/>
      <c r="K461" s="133"/>
      <c r="L461" s="164"/>
      <c r="M461" s="146"/>
      <c r="N461" s="9"/>
      <c r="O461" s="9"/>
      <c r="P461" s="133"/>
      <c r="Q461" s="164"/>
      <c r="R461" s="146"/>
      <c r="S461" s="9"/>
      <c r="T461" s="9"/>
      <c r="U461" s="133"/>
      <c r="V461" s="164"/>
      <c r="W461" s="146"/>
      <c r="X461" s="9"/>
      <c r="Y461" s="9"/>
      <c r="Z461" s="133"/>
      <c r="AA461" s="164"/>
      <c r="AB461" s="146"/>
      <c r="AC461" s="9"/>
      <c r="AD461" s="9"/>
      <c r="AE461" s="133"/>
      <c r="AF461" s="151"/>
      <c r="AG461" s="72"/>
      <c r="AH461" s="106"/>
      <c r="AI461" s="106"/>
      <c r="AJ461" s="106"/>
      <c r="AK461" s="106"/>
      <c r="AL461" s="106"/>
      <c r="AM461" s="106"/>
      <c r="AN461" s="106"/>
      <c r="AO461" s="106"/>
      <c r="AP461" s="106"/>
      <c r="AQ461" s="106"/>
      <c r="AR461" s="106"/>
      <c r="AS461" s="106"/>
      <c r="AT461" s="106"/>
      <c r="AU461" s="106"/>
      <c r="AV461" s="106"/>
      <c r="AW461" s="106"/>
      <c r="AX461" s="106"/>
      <c r="AY461" s="106"/>
      <c r="AZ461" s="106"/>
      <c r="BA461" s="106"/>
      <c r="BB461" s="106"/>
      <c r="BC461" s="106"/>
      <c r="BD461" s="106"/>
      <c r="BE461" s="106"/>
      <c r="BF461" s="106"/>
      <c r="BG461" s="106"/>
      <c r="BH461" s="106"/>
      <c r="BI461" s="106"/>
      <c r="BJ461" s="106"/>
      <c r="BK461" s="106"/>
      <c r="BL461" s="106"/>
      <c r="BM461" s="106"/>
      <c r="BN461" s="106"/>
      <c r="BO461" s="106"/>
      <c r="BP461" s="106"/>
      <c r="BQ461" s="106"/>
      <c r="BR461" s="106"/>
      <c r="BS461" s="106"/>
      <c r="BT461" s="106"/>
      <c r="BU461" s="106"/>
      <c r="BV461" s="106"/>
      <c r="BW461" s="106"/>
      <c r="BX461" s="106"/>
      <c r="BY461" s="106"/>
      <c r="BZ461" s="106"/>
      <c r="CA461" s="106"/>
      <c r="CB461" s="106"/>
      <c r="CC461" s="106"/>
      <c r="CD461" s="106"/>
      <c r="CE461" s="106"/>
      <c r="CF461" s="106"/>
      <c r="CG461" s="106"/>
    </row>
    <row r="462" spans="1:85">
      <c r="A462" s="72"/>
      <c r="B462" s="145"/>
      <c r="C462" s="146"/>
      <c r="D462" s="9"/>
      <c r="E462" s="9"/>
      <c r="F462" s="133"/>
      <c r="G462" s="163"/>
      <c r="H462" s="146"/>
      <c r="I462" s="9"/>
      <c r="J462" s="9"/>
      <c r="K462" s="133"/>
      <c r="L462" s="164"/>
      <c r="M462" s="146"/>
      <c r="N462" s="9"/>
      <c r="O462" s="9"/>
      <c r="P462" s="133"/>
      <c r="Q462" s="164"/>
      <c r="R462" s="146"/>
      <c r="S462" s="9"/>
      <c r="T462" s="9"/>
      <c r="U462" s="133"/>
      <c r="V462" s="164"/>
      <c r="W462" s="146"/>
      <c r="X462" s="9"/>
      <c r="Y462" s="9"/>
      <c r="Z462" s="133"/>
      <c r="AA462" s="164"/>
      <c r="AB462" s="146"/>
      <c r="AC462" s="9"/>
      <c r="AD462" s="9"/>
      <c r="AE462" s="133"/>
      <c r="AF462" s="151"/>
      <c r="AG462" s="72"/>
      <c r="AH462" s="106"/>
      <c r="AI462" s="106"/>
      <c r="AJ462" s="106"/>
      <c r="AK462" s="106"/>
      <c r="AL462" s="106"/>
      <c r="AM462" s="106"/>
      <c r="AN462" s="106"/>
      <c r="AO462" s="106"/>
      <c r="AP462" s="106"/>
      <c r="AQ462" s="106"/>
      <c r="AR462" s="106"/>
      <c r="AS462" s="106"/>
      <c r="AT462" s="106"/>
      <c r="AU462" s="106"/>
      <c r="AV462" s="106"/>
      <c r="AW462" s="106"/>
      <c r="AX462" s="106"/>
      <c r="AY462" s="106"/>
      <c r="AZ462" s="106"/>
      <c r="BA462" s="106"/>
      <c r="BB462" s="106"/>
      <c r="BC462" s="106"/>
      <c r="BD462" s="106"/>
      <c r="BE462" s="106"/>
      <c r="BF462" s="106"/>
      <c r="BG462" s="106"/>
      <c r="BH462" s="106"/>
      <c r="BI462" s="106"/>
      <c r="BJ462" s="106"/>
      <c r="BK462" s="106"/>
      <c r="BL462" s="106"/>
      <c r="BM462" s="106"/>
      <c r="BN462" s="106"/>
      <c r="BO462" s="106"/>
      <c r="BP462" s="106"/>
      <c r="BQ462" s="106"/>
      <c r="BR462" s="106"/>
      <c r="BS462" s="106"/>
      <c r="BT462" s="106"/>
      <c r="BU462" s="106"/>
      <c r="BV462" s="106"/>
      <c r="BW462" s="106"/>
      <c r="BX462" s="106"/>
      <c r="BY462" s="106"/>
      <c r="BZ462" s="106"/>
      <c r="CA462" s="106"/>
      <c r="CB462" s="106"/>
      <c r="CC462" s="106"/>
      <c r="CD462" s="106"/>
      <c r="CE462" s="106"/>
      <c r="CF462" s="106"/>
      <c r="CG462" s="106"/>
    </row>
    <row r="463" spans="1:85">
      <c r="A463" s="72"/>
      <c r="B463" s="145"/>
      <c r="C463" s="146"/>
      <c r="D463" s="9"/>
      <c r="E463" s="9"/>
      <c r="F463" s="133"/>
      <c r="G463" s="163"/>
      <c r="H463" s="146"/>
      <c r="I463" s="9"/>
      <c r="J463" s="9"/>
      <c r="K463" s="133"/>
      <c r="L463" s="164"/>
      <c r="M463" s="146"/>
      <c r="N463" s="9"/>
      <c r="O463" s="9"/>
      <c r="P463" s="133"/>
      <c r="Q463" s="164"/>
      <c r="R463" s="146"/>
      <c r="S463" s="9"/>
      <c r="T463" s="9"/>
      <c r="U463" s="133"/>
      <c r="V463" s="164"/>
      <c r="W463" s="146"/>
      <c r="X463" s="9"/>
      <c r="Y463" s="9"/>
      <c r="Z463" s="133"/>
      <c r="AA463" s="164"/>
      <c r="AB463" s="146"/>
      <c r="AC463" s="9"/>
      <c r="AD463" s="9"/>
      <c r="AE463" s="133"/>
      <c r="AF463" s="151"/>
      <c r="AG463" s="72"/>
      <c r="AH463" s="106"/>
      <c r="AI463" s="106"/>
      <c r="AJ463" s="106"/>
      <c r="AK463" s="106"/>
      <c r="AL463" s="106"/>
      <c r="AM463" s="106"/>
      <c r="AN463" s="106"/>
      <c r="AO463" s="106"/>
      <c r="AP463" s="106"/>
      <c r="AQ463" s="106"/>
      <c r="AR463" s="106"/>
      <c r="AS463" s="106"/>
      <c r="AT463" s="106"/>
      <c r="AU463" s="106"/>
      <c r="AV463" s="106"/>
      <c r="AW463" s="106"/>
      <c r="AX463" s="106"/>
      <c r="AY463" s="106"/>
      <c r="AZ463" s="106"/>
      <c r="BA463" s="106"/>
      <c r="BB463" s="106"/>
      <c r="BC463" s="106"/>
      <c r="BD463" s="106"/>
      <c r="BE463" s="106"/>
      <c r="BF463" s="106"/>
      <c r="BG463" s="106"/>
      <c r="BH463" s="106"/>
      <c r="BI463" s="106"/>
      <c r="BJ463" s="106"/>
      <c r="BK463" s="106"/>
      <c r="BL463" s="106"/>
      <c r="BM463" s="106"/>
      <c r="BN463" s="106"/>
      <c r="BO463" s="106"/>
      <c r="BP463" s="106"/>
      <c r="BQ463" s="106"/>
      <c r="BR463" s="106"/>
      <c r="BS463" s="106"/>
      <c r="BT463" s="106"/>
      <c r="BU463" s="106"/>
      <c r="BV463" s="106"/>
      <c r="BW463" s="106"/>
      <c r="BX463" s="106"/>
      <c r="BY463" s="106"/>
      <c r="BZ463" s="106"/>
      <c r="CA463" s="106"/>
      <c r="CB463" s="106"/>
      <c r="CC463" s="106"/>
      <c r="CD463" s="106"/>
      <c r="CE463" s="106"/>
      <c r="CF463" s="106"/>
      <c r="CG463" s="106"/>
    </row>
    <row r="464" spans="1:85">
      <c r="A464" s="72"/>
      <c r="B464" s="145"/>
      <c r="C464" s="146"/>
      <c r="D464" s="9"/>
      <c r="E464" s="9"/>
      <c r="F464" s="133"/>
      <c r="G464" s="163"/>
      <c r="H464" s="146"/>
      <c r="I464" s="9"/>
      <c r="J464" s="9"/>
      <c r="K464" s="133"/>
      <c r="L464" s="164"/>
      <c r="M464" s="146"/>
      <c r="N464" s="9"/>
      <c r="O464" s="9"/>
      <c r="P464" s="133"/>
      <c r="Q464" s="164"/>
      <c r="R464" s="146"/>
      <c r="S464" s="9"/>
      <c r="T464" s="9"/>
      <c r="U464" s="133"/>
      <c r="V464" s="164"/>
      <c r="W464" s="146"/>
      <c r="X464" s="9"/>
      <c r="Y464" s="9"/>
      <c r="Z464" s="133"/>
      <c r="AA464" s="164"/>
      <c r="AB464" s="146"/>
      <c r="AC464" s="9"/>
      <c r="AD464" s="9"/>
      <c r="AE464" s="133"/>
      <c r="AF464" s="151"/>
      <c r="AG464" s="72"/>
      <c r="AH464" s="106"/>
      <c r="AI464" s="106"/>
      <c r="AJ464" s="106"/>
      <c r="AK464" s="106"/>
      <c r="AL464" s="106"/>
      <c r="AM464" s="106"/>
      <c r="AN464" s="106"/>
      <c r="AO464" s="106"/>
      <c r="AP464" s="106"/>
      <c r="AQ464" s="106"/>
      <c r="AR464" s="106"/>
      <c r="AS464" s="106"/>
      <c r="AT464" s="106"/>
      <c r="AU464" s="106"/>
      <c r="AV464" s="106"/>
      <c r="AW464" s="106"/>
      <c r="AX464" s="106"/>
      <c r="AY464" s="106"/>
      <c r="AZ464" s="106"/>
      <c r="BA464" s="106"/>
      <c r="BB464" s="106"/>
      <c r="BC464" s="106"/>
      <c r="BD464" s="106"/>
      <c r="BE464" s="106"/>
      <c r="BF464" s="106"/>
      <c r="BG464" s="106"/>
      <c r="BH464" s="106"/>
      <c r="BI464" s="106"/>
      <c r="BJ464" s="106"/>
      <c r="BK464" s="106"/>
      <c r="BL464" s="106"/>
      <c r="BM464" s="106"/>
      <c r="BN464" s="106"/>
      <c r="BO464" s="106"/>
      <c r="BP464" s="106"/>
      <c r="BQ464" s="106"/>
      <c r="BR464" s="106"/>
      <c r="BS464" s="106"/>
      <c r="BT464" s="106"/>
      <c r="BU464" s="106"/>
      <c r="BV464" s="106"/>
      <c r="BW464" s="106"/>
      <c r="BX464" s="106"/>
      <c r="BY464" s="106"/>
      <c r="BZ464" s="106"/>
      <c r="CA464" s="106"/>
      <c r="CB464" s="106"/>
      <c r="CC464" s="106"/>
      <c r="CD464" s="106"/>
      <c r="CE464" s="106"/>
      <c r="CF464" s="106"/>
      <c r="CG464" s="106"/>
    </row>
    <row r="465" spans="1:85">
      <c r="A465" s="72"/>
      <c r="B465" s="145"/>
      <c r="C465" s="146"/>
      <c r="D465" s="9"/>
      <c r="E465" s="9"/>
      <c r="F465" s="133"/>
      <c r="G465" s="163"/>
      <c r="H465" s="146"/>
      <c r="I465" s="9"/>
      <c r="J465" s="9"/>
      <c r="K465" s="133"/>
      <c r="L465" s="164"/>
      <c r="M465" s="146"/>
      <c r="N465" s="9"/>
      <c r="O465" s="9"/>
      <c r="P465" s="133"/>
      <c r="Q465" s="164"/>
      <c r="R465" s="146"/>
      <c r="S465" s="9"/>
      <c r="T465" s="9"/>
      <c r="U465" s="133"/>
      <c r="V465" s="164"/>
      <c r="W465" s="146"/>
      <c r="X465" s="9"/>
      <c r="Y465" s="9"/>
      <c r="Z465" s="133"/>
      <c r="AA465" s="164"/>
      <c r="AB465" s="146"/>
      <c r="AC465" s="9"/>
      <c r="AD465" s="9"/>
      <c r="AE465" s="133"/>
      <c r="AF465" s="151"/>
      <c r="AG465" s="72"/>
      <c r="AH465" s="106"/>
      <c r="AI465" s="106"/>
      <c r="AJ465" s="106"/>
      <c r="AK465" s="106"/>
      <c r="AL465" s="106"/>
      <c r="AM465" s="106"/>
      <c r="AN465" s="106"/>
      <c r="AO465" s="106"/>
      <c r="AP465" s="106"/>
      <c r="AQ465" s="106"/>
      <c r="AR465" s="106"/>
      <c r="AS465" s="106"/>
      <c r="AT465" s="106"/>
      <c r="AU465" s="106"/>
      <c r="AV465" s="106"/>
      <c r="AW465" s="106"/>
      <c r="AX465" s="106"/>
      <c r="AY465" s="106"/>
      <c r="AZ465" s="106"/>
      <c r="BA465" s="106"/>
      <c r="BB465" s="106"/>
      <c r="BC465" s="106"/>
      <c r="BD465" s="106"/>
      <c r="BE465" s="106"/>
      <c r="BF465" s="106"/>
      <c r="BG465" s="106"/>
      <c r="BH465" s="106"/>
      <c r="BI465" s="106"/>
      <c r="BJ465" s="106"/>
      <c r="BK465" s="106"/>
      <c r="BL465" s="106"/>
      <c r="BM465" s="106"/>
      <c r="BN465" s="106"/>
      <c r="BO465" s="106"/>
      <c r="BP465" s="106"/>
      <c r="BQ465" s="106"/>
      <c r="BR465" s="106"/>
      <c r="BS465" s="106"/>
      <c r="BT465" s="106"/>
      <c r="BU465" s="106"/>
      <c r="BV465" s="106"/>
      <c r="BW465" s="106"/>
      <c r="BX465" s="106"/>
      <c r="BY465" s="106"/>
      <c r="BZ465" s="106"/>
      <c r="CA465" s="106"/>
      <c r="CB465" s="106"/>
      <c r="CC465" s="106"/>
      <c r="CD465" s="106"/>
      <c r="CE465" s="106"/>
      <c r="CF465" s="106"/>
      <c r="CG465" s="106"/>
    </row>
    <row r="466" spans="1:85">
      <c r="A466" s="72"/>
      <c r="B466" s="145"/>
      <c r="C466" s="146"/>
      <c r="D466" s="9"/>
      <c r="E466" s="9"/>
      <c r="F466" s="133"/>
      <c r="G466" s="163"/>
      <c r="H466" s="146"/>
      <c r="I466" s="9"/>
      <c r="J466" s="9"/>
      <c r="K466" s="133"/>
      <c r="L466" s="164"/>
      <c r="M466" s="146"/>
      <c r="N466" s="9"/>
      <c r="O466" s="9"/>
      <c r="P466" s="133"/>
      <c r="Q466" s="164"/>
      <c r="R466" s="146"/>
      <c r="S466" s="9"/>
      <c r="T466" s="9"/>
      <c r="U466" s="133"/>
      <c r="V466" s="164"/>
      <c r="W466" s="146"/>
      <c r="X466" s="9"/>
      <c r="Y466" s="9"/>
      <c r="Z466" s="133"/>
      <c r="AA466" s="164"/>
      <c r="AB466" s="146"/>
      <c r="AC466" s="9"/>
      <c r="AD466" s="9"/>
      <c r="AE466" s="133"/>
      <c r="AF466" s="151"/>
      <c r="AG466" s="72"/>
      <c r="AH466" s="106"/>
      <c r="AI466" s="106"/>
      <c r="AJ466" s="106"/>
      <c r="AK466" s="106"/>
      <c r="AL466" s="106"/>
      <c r="AM466" s="106"/>
      <c r="AN466" s="106"/>
      <c r="AO466" s="106"/>
      <c r="AP466" s="106"/>
      <c r="AQ466" s="106"/>
      <c r="AR466" s="106"/>
      <c r="AS466" s="106"/>
      <c r="AT466" s="106"/>
      <c r="AU466" s="106"/>
      <c r="AV466" s="106"/>
      <c r="AW466" s="106"/>
      <c r="AX466" s="106"/>
      <c r="AY466" s="106"/>
      <c r="AZ466" s="106"/>
      <c r="BA466" s="106"/>
      <c r="BB466" s="106"/>
      <c r="BC466" s="106"/>
      <c r="BD466" s="106"/>
      <c r="BE466" s="106"/>
      <c r="BF466" s="106"/>
      <c r="BG466" s="106"/>
      <c r="BH466" s="106"/>
      <c r="BI466" s="106"/>
      <c r="BJ466" s="106"/>
      <c r="BK466" s="106"/>
      <c r="BL466" s="106"/>
      <c r="BM466" s="106"/>
      <c r="BN466" s="106"/>
      <c r="BO466" s="106"/>
      <c r="BP466" s="106"/>
      <c r="BQ466" s="106"/>
      <c r="BR466" s="106"/>
      <c r="BS466" s="106"/>
      <c r="BT466" s="106"/>
      <c r="BU466" s="106"/>
      <c r="BV466" s="106"/>
      <c r="BW466" s="106"/>
      <c r="BX466" s="106"/>
      <c r="BY466" s="106"/>
      <c r="BZ466" s="106"/>
      <c r="CA466" s="106"/>
      <c r="CB466" s="106"/>
      <c r="CC466" s="106"/>
      <c r="CD466" s="106"/>
      <c r="CE466" s="106"/>
      <c r="CF466" s="106"/>
      <c r="CG466" s="106"/>
    </row>
    <row r="467" spans="1:85">
      <c r="A467" s="72"/>
      <c r="B467" s="145"/>
      <c r="C467" s="146"/>
      <c r="D467" s="9"/>
      <c r="E467" s="9"/>
      <c r="F467" s="133"/>
      <c r="G467" s="163"/>
      <c r="H467" s="146"/>
      <c r="I467" s="9"/>
      <c r="J467" s="9"/>
      <c r="K467" s="133"/>
      <c r="L467" s="164"/>
      <c r="M467" s="146"/>
      <c r="N467" s="9"/>
      <c r="O467" s="9"/>
      <c r="P467" s="133"/>
      <c r="Q467" s="164"/>
      <c r="R467" s="146"/>
      <c r="S467" s="9"/>
      <c r="T467" s="9"/>
      <c r="U467" s="133"/>
      <c r="V467" s="164"/>
      <c r="W467" s="146"/>
      <c r="X467" s="9"/>
      <c r="Y467" s="9"/>
      <c r="Z467" s="133"/>
      <c r="AA467" s="164"/>
      <c r="AB467" s="146"/>
      <c r="AC467" s="9"/>
      <c r="AD467" s="9"/>
      <c r="AE467" s="133"/>
      <c r="AF467" s="151"/>
      <c r="AG467" s="72"/>
      <c r="AH467" s="106"/>
      <c r="AI467" s="106"/>
      <c r="AJ467" s="106"/>
      <c r="AK467" s="106"/>
      <c r="AL467" s="106"/>
      <c r="AM467" s="106"/>
      <c r="AN467" s="106"/>
      <c r="AO467" s="106"/>
      <c r="AP467" s="106"/>
      <c r="AQ467" s="106"/>
      <c r="AR467" s="106"/>
      <c r="AS467" s="106"/>
      <c r="AT467" s="106"/>
      <c r="AU467" s="106"/>
      <c r="AV467" s="106"/>
      <c r="AW467" s="106"/>
      <c r="AX467" s="106"/>
      <c r="AY467" s="106"/>
      <c r="AZ467" s="106"/>
      <c r="BA467" s="106"/>
      <c r="BB467" s="106"/>
      <c r="BC467" s="106"/>
      <c r="BD467" s="106"/>
      <c r="BE467" s="106"/>
      <c r="BF467" s="106"/>
      <c r="BG467" s="106"/>
      <c r="BH467" s="106"/>
      <c r="BI467" s="106"/>
      <c r="BJ467" s="106"/>
      <c r="BK467" s="106"/>
      <c r="BL467" s="106"/>
      <c r="BM467" s="106"/>
      <c r="BN467" s="106"/>
      <c r="BO467" s="106"/>
      <c r="BP467" s="106"/>
      <c r="BQ467" s="106"/>
      <c r="BR467" s="106"/>
      <c r="BS467" s="106"/>
      <c r="BT467" s="106"/>
      <c r="BU467" s="106"/>
      <c r="BV467" s="106"/>
      <c r="BW467" s="106"/>
      <c r="BX467" s="106"/>
      <c r="BY467" s="106"/>
      <c r="BZ467" s="106"/>
      <c r="CA467" s="106"/>
      <c r="CB467" s="106"/>
      <c r="CC467" s="106"/>
      <c r="CD467" s="106"/>
      <c r="CE467" s="106"/>
      <c r="CF467" s="106"/>
      <c r="CG467" s="106"/>
    </row>
    <row r="468" spans="1:85">
      <c r="A468" s="72"/>
      <c r="B468" s="145"/>
      <c r="C468" s="146"/>
      <c r="D468" s="9"/>
      <c r="E468" s="9"/>
      <c r="F468" s="133"/>
      <c r="G468" s="163"/>
      <c r="H468" s="146"/>
      <c r="I468" s="9"/>
      <c r="J468" s="9"/>
      <c r="K468" s="133"/>
      <c r="L468" s="164"/>
      <c r="M468" s="146"/>
      <c r="N468" s="9"/>
      <c r="O468" s="9"/>
      <c r="P468" s="133"/>
      <c r="Q468" s="164"/>
      <c r="R468" s="146"/>
      <c r="S468" s="9"/>
      <c r="T468" s="9"/>
      <c r="U468" s="133"/>
      <c r="V468" s="164"/>
      <c r="W468" s="146"/>
      <c r="X468" s="9"/>
      <c r="Y468" s="9"/>
      <c r="Z468" s="133"/>
      <c r="AA468" s="164"/>
      <c r="AB468" s="146"/>
      <c r="AC468" s="9"/>
      <c r="AD468" s="9"/>
      <c r="AE468" s="133"/>
      <c r="AF468" s="151"/>
      <c r="AG468" s="72"/>
      <c r="AH468" s="106"/>
      <c r="AI468" s="106"/>
      <c r="AJ468" s="106"/>
      <c r="AK468" s="106"/>
      <c r="AL468" s="106"/>
      <c r="AM468" s="106"/>
      <c r="AN468" s="106"/>
      <c r="AO468" s="106"/>
      <c r="AP468" s="106"/>
      <c r="AQ468" s="106"/>
      <c r="AR468" s="106"/>
      <c r="AS468" s="106"/>
      <c r="AT468" s="106"/>
      <c r="AU468" s="106"/>
      <c r="AV468" s="106"/>
      <c r="AW468" s="106"/>
      <c r="AX468" s="106"/>
      <c r="AY468" s="106"/>
      <c r="AZ468" s="106"/>
      <c r="BA468" s="106"/>
      <c r="BB468" s="106"/>
      <c r="BC468" s="106"/>
      <c r="BD468" s="106"/>
      <c r="BE468" s="106"/>
      <c r="BF468" s="106"/>
      <c r="BG468" s="106"/>
      <c r="BH468" s="106"/>
      <c r="BI468" s="106"/>
      <c r="BJ468" s="106"/>
      <c r="BK468" s="106"/>
      <c r="BL468" s="106"/>
      <c r="BM468" s="106"/>
      <c r="BN468" s="106"/>
      <c r="BO468" s="106"/>
      <c r="BP468" s="106"/>
      <c r="BQ468" s="106"/>
      <c r="BR468" s="106"/>
      <c r="BS468" s="106"/>
      <c r="BT468" s="106"/>
      <c r="BU468" s="106"/>
      <c r="BV468" s="106"/>
      <c r="BW468" s="106"/>
      <c r="BX468" s="106"/>
      <c r="BY468" s="106"/>
      <c r="BZ468" s="106"/>
      <c r="CA468" s="106"/>
      <c r="CB468" s="106"/>
      <c r="CC468" s="106"/>
      <c r="CD468" s="106"/>
      <c r="CE468" s="106"/>
      <c r="CF468" s="106"/>
      <c r="CG468" s="106"/>
    </row>
    <row r="469" spans="1:85">
      <c r="A469" s="72"/>
      <c r="B469" s="145"/>
      <c r="C469" s="146"/>
      <c r="D469" s="9"/>
      <c r="E469" s="9"/>
      <c r="F469" s="133"/>
      <c r="G469" s="163"/>
      <c r="H469" s="146"/>
      <c r="I469" s="9"/>
      <c r="J469" s="9"/>
      <c r="K469" s="133"/>
      <c r="L469" s="164"/>
      <c r="M469" s="146"/>
      <c r="N469" s="9"/>
      <c r="O469" s="9"/>
      <c r="P469" s="133"/>
      <c r="Q469" s="164"/>
      <c r="R469" s="146"/>
      <c r="S469" s="9"/>
      <c r="T469" s="9"/>
      <c r="U469" s="133"/>
      <c r="V469" s="164"/>
      <c r="W469" s="146"/>
      <c r="X469" s="9"/>
      <c r="Y469" s="9"/>
      <c r="Z469" s="133"/>
      <c r="AA469" s="164"/>
      <c r="AB469" s="146"/>
      <c r="AC469" s="9"/>
      <c r="AD469" s="9"/>
      <c r="AE469" s="133"/>
      <c r="AF469" s="151"/>
      <c r="AG469" s="72"/>
      <c r="AH469" s="106"/>
      <c r="AI469" s="106"/>
      <c r="AJ469" s="106"/>
      <c r="AK469" s="106"/>
      <c r="AL469" s="106"/>
      <c r="AM469" s="106"/>
      <c r="AN469" s="106"/>
      <c r="AO469" s="106"/>
      <c r="AP469" s="106"/>
      <c r="AQ469" s="106"/>
      <c r="AR469" s="106"/>
      <c r="AS469" s="106"/>
      <c r="AT469" s="106"/>
      <c r="AU469" s="106"/>
      <c r="AV469" s="106"/>
      <c r="AW469" s="106"/>
      <c r="AX469" s="106"/>
      <c r="AY469" s="106"/>
      <c r="AZ469" s="106"/>
      <c r="BA469" s="106"/>
      <c r="BB469" s="106"/>
      <c r="BC469" s="106"/>
      <c r="BD469" s="106"/>
      <c r="BE469" s="106"/>
      <c r="BF469" s="106"/>
      <c r="BG469" s="106"/>
      <c r="BH469" s="106"/>
      <c r="BI469" s="106"/>
      <c r="BJ469" s="106"/>
      <c r="BK469" s="106"/>
      <c r="BL469" s="106"/>
      <c r="BM469" s="106"/>
      <c r="BN469" s="106"/>
      <c r="BO469" s="106"/>
      <c r="BP469" s="106"/>
      <c r="BQ469" s="106"/>
      <c r="BR469" s="106"/>
      <c r="BS469" s="106"/>
      <c r="BT469" s="106"/>
      <c r="BU469" s="106"/>
      <c r="BV469" s="106"/>
      <c r="BW469" s="106"/>
      <c r="BX469" s="106"/>
      <c r="BY469" s="106"/>
      <c r="BZ469" s="106"/>
      <c r="CA469" s="106"/>
      <c r="CB469" s="106"/>
      <c r="CC469" s="106"/>
      <c r="CD469" s="106"/>
      <c r="CE469" s="106"/>
      <c r="CF469" s="106"/>
      <c r="CG469" s="106"/>
    </row>
    <row r="470" spans="1:85">
      <c r="A470" s="72"/>
      <c r="B470" s="145"/>
      <c r="C470" s="146"/>
      <c r="D470" s="9"/>
      <c r="E470" s="9"/>
      <c r="F470" s="133"/>
      <c r="G470" s="163"/>
      <c r="H470" s="146"/>
      <c r="I470" s="9"/>
      <c r="J470" s="9"/>
      <c r="K470" s="133"/>
      <c r="L470" s="164"/>
      <c r="M470" s="146"/>
      <c r="N470" s="9"/>
      <c r="O470" s="9"/>
      <c r="P470" s="133"/>
      <c r="Q470" s="164"/>
      <c r="R470" s="146"/>
      <c r="S470" s="9"/>
      <c r="T470" s="9"/>
      <c r="U470" s="133"/>
      <c r="V470" s="164"/>
      <c r="W470" s="146"/>
      <c r="X470" s="9"/>
      <c r="Y470" s="9"/>
      <c r="Z470" s="133"/>
      <c r="AA470" s="164"/>
      <c r="AB470" s="146"/>
      <c r="AC470" s="9"/>
      <c r="AD470" s="9"/>
      <c r="AE470" s="133"/>
      <c r="AF470" s="151"/>
      <c r="AG470" s="72"/>
      <c r="AH470" s="106"/>
      <c r="AI470" s="106"/>
      <c r="AJ470" s="106"/>
      <c r="AK470" s="106"/>
      <c r="AL470" s="106"/>
      <c r="AM470" s="106"/>
      <c r="AN470" s="106"/>
      <c r="AO470" s="106"/>
      <c r="AP470" s="106"/>
      <c r="AQ470" s="106"/>
      <c r="AR470" s="106"/>
      <c r="AS470" s="106"/>
      <c r="AT470" s="106"/>
      <c r="AU470" s="106"/>
      <c r="AV470" s="106"/>
      <c r="AW470" s="106"/>
      <c r="AX470" s="106"/>
      <c r="AY470" s="106"/>
      <c r="AZ470" s="106"/>
      <c r="BA470" s="106"/>
      <c r="BB470" s="106"/>
      <c r="BC470" s="106"/>
      <c r="BD470" s="106"/>
      <c r="BE470" s="106"/>
      <c r="BF470" s="106"/>
      <c r="BG470" s="106"/>
      <c r="BH470" s="106"/>
      <c r="BI470" s="106"/>
      <c r="BJ470" s="106"/>
      <c r="BK470" s="106"/>
      <c r="BL470" s="106"/>
      <c r="BM470" s="106"/>
      <c r="BN470" s="106"/>
      <c r="BO470" s="106"/>
      <c r="BP470" s="106"/>
      <c r="BQ470" s="106"/>
      <c r="BR470" s="106"/>
      <c r="BS470" s="106"/>
      <c r="BT470" s="106"/>
      <c r="BU470" s="106"/>
      <c r="BV470" s="106"/>
      <c r="BW470" s="106"/>
      <c r="BX470" s="106"/>
      <c r="BY470" s="106"/>
      <c r="BZ470" s="106"/>
      <c r="CA470" s="106"/>
      <c r="CB470" s="106"/>
      <c r="CC470" s="106"/>
      <c r="CD470" s="106"/>
      <c r="CE470" s="106"/>
      <c r="CF470" s="106"/>
      <c r="CG470" s="106"/>
    </row>
    <row r="471" spans="1:85">
      <c r="A471" s="72"/>
      <c r="B471" s="145"/>
      <c r="C471" s="146"/>
      <c r="D471" s="9"/>
      <c r="E471" s="9"/>
      <c r="F471" s="133"/>
      <c r="G471" s="163"/>
      <c r="H471" s="146"/>
      <c r="I471" s="9"/>
      <c r="J471" s="9"/>
      <c r="K471" s="133"/>
      <c r="L471" s="164"/>
      <c r="M471" s="146"/>
      <c r="N471" s="9"/>
      <c r="O471" s="9"/>
      <c r="P471" s="133"/>
      <c r="Q471" s="164"/>
      <c r="R471" s="146"/>
      <c r="S471" s="9"/>
      <c r="T471" s="9"/>
      <c r="U471" s="133"/>
      <c r="V471" s="164"/>
      <c r="W471" s="146"/>
      <c r="X471" s="9"/>
      <c r="Y471" s="9"/>
      <c r="Z471" s="133"/>
      <c r="AA471" s="164"/>
      <c r="AB471" s="146"/>
      <c r="AC471" s="9"/>
      <c r="AD471" s="9"/>
      <c r="AE471" s="133"/>
      <c r="AF471" s="151"/>
      <c r="AG471" s="72"/>
      <c r="AH471" s="106"/>
      <c r="AI471" s="106"/>
      <c r="AJ471" s="106"/>
      <c r="AK471" s="106"/>
      <c r="AL471" s="106"/>
      <c r="AM471" s="106"/>
      <c r="AN471" s="106"/>
      <c r="AO471" s="106"/>
      <c r="AP471" s="106"/>
      <c r="AQ471" s="106"/>
      <c r="AR471" s="106"/>
      <c r="AS471" s="106"/>
      <c r="AT471" s="106"/>
      <c r="AU471" s="106"/>
      <c r="AV471" s="106"/>
      <c r="AW471" s="106"/>
      <c r="AX471" s="106"/>
      <c r="AY471" s="106"/>
      <c r="AZ471" s="106"/>
      <c r="BA471" s="106"/>
      <c r="BB471" s="106"/>
      <c r="BC471" s="106"/>
      <c r="BD471" s="106"/>
      <c r="BE471" s="106"/>
      <c r="BF471" s="106"/>
      <c r="BG471" s="106"/>
      <c r="BH471" s="106"/>
      <c r="BI471" s="106"/>
      <c r="BJ471" s="106"/>
      <c r="BK471" s="106"/>
      <c r="BL471" s="106"/>
      <c r="BM471" s="106"/>
      <c r="BN471" s="106"/>
      <c r="BO471" s="106"/>
      <c r="BP471" s="106"/>
      <c r="BQ471" s="106"/>
      <c r="BR471" s="106"/>
      <c r="BS471" s="106"/>
      <c r="BT471" s="106"/>
      <c r="BU471" s="106"/>
      <c r="BV471" s="106"/>
      <c r="BW471" s="106"/>
      <c r="BX471" s="106"/>
      <c r="BY471" s="106"/>
      <c r="BZ471" s="106"/>
      <c r="CA471" s="106"/>
      <c r="CB471" s="106"/>
      <c r="CC471" s="106"/>
      <c r="CD471" s="106"/>
      <c r="CE471" s="106"/>
      <c r="CF471" s="106"/>
      <c r="CG471" s="106"/>
    </row>
    <row r="472" spans="1:85">
      <c r="A472" s="72"/>
      <c r="B472" s="145"/>
      <c r="C472" s="146"/>
      <c r="D472" s="9"/>
      <c r="E472" s="9"/>
      <c r="F472" s="133"/>
      <c r="G472" s="163"/>
      <c r="H472" s="146"/>
      <c r="I472" s="9"/>
      <c r="J472" s="9"/>
      <c r="K472" s="133"/>
      <c r="L472" s="164"/>
      <c r="M472" s="146"/>
      <c r="N472" s="9"/>
      <c r="O472" s="9"/>
      <c r="P472" s="133"/>
      <c r="Q472" s="164"/>
      <c r="R472" s="146"/>
      <c r="S472" s="9"/>
      <c r="T472" s="9"/>
      <c r="U472" s="133"/>
      <c r="V472" s="164"/>
      <c r="W472" s="146"/>
      <c r="X472" s="9"/>
      <c r="Y472" s="9"/>
      <c r="Z472" s="133"/>
      <c r="AA472" s="164"/>
      <c r="AB472" s="146"/>
      <c r="AC472" s="9"/>
      <c r="AD472" s="9"/>
      <c r="AE472" s="133"/>
      <c r="AF472" s="151"/>
      <c r="AG472" s="72"/>
      <c r="AH472" s="106"/>
      <c r="AI472" s="106"/>
      <c r="AJ472" s="106"/>
      <c r="AK472" s="106"/>
      <c r="AL472" s="106"/>
      <c r="AM472" s="106"/>
      <c r="AN472" s="106"/>
      <c r="AO472" s="106"/>
      <c r="AP472" s="106"/>
      <c r="AQ472" s="106"/>
      <c r="AR472" s="106"/>
      <c r="AS472" s="106"/>
      <c r="AT472" s="106"/>
      <c r="AU472" s="106"/>
      <c r="AV472" s="106"/>
      <c r="AW472" s="106"/>
      <c r="AX472" s="106"/>
      <c r="AY472" s="106"/>
      <c r="AZ472" s="106"/>
      <c r="BA472" s="106"/>
      <c r="BB472" s="106"/>
      <c r="BC472" s="106"/>
      <c r="BD472" s="106"/>
      <c r="BE472" s="106"/>
      <c r="BF472" s="106"/>
      <c r="BG472" s="106"/>
      <c r="BH472" s="106"/>
      <c r="BI472" s="106"/>
      <c r="BJ472" s="106"/>
      <c r="BK472" s="106"/>
      <c r="BL472" s="106"/>
      <c r="BM472" s="106"/>
      <c r="BN472" s="106"/>
      <c r="BO472" s="106"/>
      <c r="BP472" s="106"/>
      <c r="BQ472" s="106"/>
      <c r="BR472" s="106"/>
      <c r="BS472" s="106"/>
      <c r="BT472" s="106"/>
      <c r="BU472" s="106"/>
      <c r="BV472" s="106"/>
      <c r="BW472" s="106"/>
      <c r="BX472" s="106"/>
      <c r="BY472" s="106"/>
      <c r="BZ472" s="106"/>
      <c r="CA472" s="106"/>
      <c r="CB472" s="106"/>
      <c r="CC472" s="106"/>
      <c r="CD472" s="106"/>
      <c r="CE472" s="106"/>
      <c r="CF472" s="106"/>
      <c r="CG472" s="106"/>
    </row>
    <row r="473" spans="1:85">
      <c r="A473" s="72"/>
      <c r="B473" s="145"/>
      <c r="C473" s="146"/>
      <c r="D473" s="9"/>
      <c r="E473" s="9"/>
      <c r="F473" s="133"/>
      <c r="G473" s="163"/>
      <c r="H473" s="146"/>
      <c r="I473" s="9"/>
      <c r="J473" s="9"/>
      <c r="K473" s="133"/>
      <c r="L473" s="164"/>
      <c r="M473" s="146"/>
      <c r="N473" s="9"/>
      <c r="O473" s="9"/>
      <c r="P473" s="133"/>
      <c r="Q473" s="164"/>
      <c r="R473" s="146"/>
      <c r="S473" s="9"/>
      <c r="T473" s="9"/>
      <c r="U473" s="133"/>
      <c r="V473" s="164"/>
      <c r="W473" s="146"/>
      <c r="X473" s="9"/>
      <c r="Y473" s="9"/>
      <c r="Z473" s="133"/>
      <c r="AA473" s="164"/>
      <c r="AB473" s="146"/>
      <c r="AC473" s="9"/>
      <c r="AD473" s="9"/>
      <c r="AE473" s="133"/>
      <c r="AF473" s="151"/>
      <c r="AG473" s="72"/>
      <c r="AH473" s="106"/>
      <c r="AI473" s="106"/>
      <c r="AJ473" s="106"/>
      <c r="AK473" s="106"/>
      <c r="AL473" s="106"/>
      <c r="AM473" s="106"/>
      <c r="AN473" s="106"/>
      <c r="AO473" s="106"/>
      <c r="AP473" s="106"/>
      <c r="AQ473" s="106"/>
      <c r="AR473" s="106"/>
      <c r="AS473" s="106"/>
      <c r="AT473" s="106"/>
      <c r="AU473" s="106"/>
      <c r="AV473" s="106"/>
      <c r="AW473" s="106"/>
      <c r="AX473" s="106"/>
      <c r="AY473" s="106"/>
      <c r="AZ473" s="106"/>
      <c r="BA473" s="106"/>
      <c r="BB473" s="106"/>
      <c r="BC473" s="106"/>
      <c r="BD473" s="106"/>
      <c r="BE473" s="106"/>
      <c r="BF473" s="106"/>
      <c r="BG473" s="106"/>
      <c r="BH473" s="106"/>
      <c r="BI473" s="106"/>
      <c r="BJ473" s="106"/>
      <c r="BK473" s="106"/>
      <c r="BL473" s="106"/>
      <c r="BM473" s="106"/>
      <c r="BN473" s="106"/>
      <c r="BO473" s="106"/>
      <c r="BP473" s="106"/>
      <c r="BQ473" s="106"/>
      <c r="BR473" s="106"/>
      <c r="BS473" s="106"/>
      <c r="BT473" s="106"/>
      <c r="BU473" s="106"/>
      <c r="BV473" s="106"/>
      <c r="BW473" s="106"/>
      <c r="BX473" s="106"/>
      <c r="BY473" s="106"/>
      <c r="BZ473" s="106"/>
      <c r="CA473" s="106"/>
      <c r="CB473" s="106"/>
      <c r="CC473" s="106"/>
      <c r="CD473" s="106"/>
      <c r="CE473" s="106"/>
      <c r="CF473" s="106"/>
      <c r="CG473" s="106"/>
    </row>
    <row r="474" spans="1:85">
      <c r="A474" s="72"/>
      <c r="B474" s="145"/>
      <c r="C474" s="146"/>
      <c r="D474" s="9"/>
      <c r="E474" s="9"/>
      <c r="F474" s="133"/>
      <c r="G474" s="163"/>
      <c r="H474" s="146"/>
      <c r="I474" s="9"/>
      <c r="J474" s="9"/>
      <c r="K474" s="133"/>
      <c r="L474" s="164"/>
      <c r="M474" s="146"/>
      <c r="N474" s="9"/>
      <c r="O474" s="9"/>
      <c r="P474" s="133"/>
      <c r="Q474" s="164"/>
      <c r="R474" s="146"/>
      <c r="S474" s="9"/>
      <c r="T474" s="9"/>
      <c r="U474" s="133"/>
      <c r="V474" s="164"/>
      <c r="W474" s="146"/>
      <c r="X474" s="9"/>
      <c r="Y474" s="9"/>
      <c r="Z474" s="133"/>
      <c r="AA474" s="164"/>
      <c r="AB474" s="146"/>
      <c r="AC474" s="9"/>
      <c r="AD474" s="9"/>
      <c r="AE474" s="133"/>
      <c r="AF474" s="151"/>
      <c r="AG474" s="72"/>
      <c r="AH474" s="106"/>
      <c r="AI474" s="106"/>
      <c r="AJ474" s="106"/>
      <c r="AK474" s="106"/>
      <c r="AL474" s="106"/>
      <c r="AM474" s="106"/>
      <c r="AN474" s="106"/>
      <c r="AO474" s="106"/>
      <c r="AP474" s="106"/>
      <c r="AQ474" s="106"/>
      <c r="AR474" s="106"/>
      <c r="AS474" s="106"/>
      <c r="AT474" s="106"/>
      <c r="AU474" s="106"/>
      <c r="AV474" s="106"/>
      <c r="AW474" s="106"/>
      <c r="AX474" s="106"/>
      <c r="AY474" s="106"/>
      <c r="AZ474" s="106"/>
      <c r="BA474" s="106"/>
      <c r="BB474" s="106"/>
      <c r="BC474" s="106"/>
      <c r="BD474" s="106"/>
      <c r="BE474" s="106"/>
      <c r="BF474" s="106"/>
      <c r="BG474" s="106"/>
      <c r="BH474" s="106"/>
      <c r="BI474" s="106"/>
      <c r="BJ474" s="106"/>
      <c r="BK474" s="106"/>
      <c r="BL474" s="106"/>
      <c r="BM474" s="106"/>
      <c r="BN474" s="106"/>
      <c r="BO474" s="106"/>
      <c r="BP474" s="106"/>
      <c r="BQ474" s="106"/>
      <c r="BR474" s="106"/>
      <c r="BS474" s="106"/>
      <c r="BT474" s="106"/>
      <c r="BU474" s="106"/>
      <c r="BV474" s="106"/>
      <c r="BW474" s="106"/>
      <c r="BX474" s="106"/>
      <c r="BY474" s="106"/>
      <c r="BZ474" s="106"/>
      <c r="CA474" s="106"/>
      <c r="CB474" s="106"/>
      <c r="CC474" s="106"/>
      <c r="CD474" s="106"/>
      <c r="CE474" s="106"/>
      <c r="CF474" s="106"/>
      <c r="CG474" s="106"/>
    </row>
    <row r="475" spans="1:85">
      <c r="A475" s="72"/>
      <c r="B475" s="145"/>
      <c r="C475" s="146"/>
      <c r="D475" s="9"/>
      <c r="E475" s="9"/>
      <c r="F475" s="133"/>
      <c r="G475" s="163"/>
      <c r="H475" s="146"/>
      <c r="I475" s="9"/>
      <c r="J475" s="9"/>
      <c r="K475" s="133"/>
      <c r="L475" s="164"/>
      <c r="M475" s="146"/>
      <c r="N475" s="9"/>
      <c r="O475" s="9"/>
      <c r="P475" s="133"/>
      <c r="Q475" s="164"/>
      <c r="R475" s="146"/>
      <c r="S475" s="9"/>
      <c r="T475" s="9"/>
      <c r="U475" s="133"/>
      <c r="V475" s="164"/>
      <c r="W475" s="146"/>
      <c r="X475" s="9"/>
      <c r="Y475" s="9"/>
      <c r="Z475" s="133"/>
      <c r="AA475" s="164"/>
      <c r="AB475" s="146"/>
      <c r="AC475" s="9"/>
      <c r="AD475" s="9"/>
      <c r="AE475" s="133"/>
      <c r="AF475" s="151"/>
      <c r="AG475" s="72"/>
      <c r="AH475" s="106"/>
      <c r="AI475" s="106"/>
      <c r="AJ475" s="106"/>
      <c r="AK475" s="106"/>
      <c r="AL475" s="106"/>
      <c r="AM475" s="106"/>
      <c r="AN475" s="106"/>
      <c r="AO475" s="106"/>
      <c r="AP475" s="106"/>
      <c r="AQ475" s="106"/>
      <c r="AR475" s="106"/>
      <c r="AS475" s="106"/>
      <c r="AT475" s="106"/>
      <c r="AU475" s="106"/>
      <c r="AV475" s="106"/>
      <c r="AW475" s="106"/>
      <c r="AX475" s="106"/>
      <c r="AY475" s="106"/>
      <c r="AZ475" s="106"/>
      <c r="BA475" s="106"/>
      <c r="BB475" s="106"/>
      <c r="BC475" s="106"/>
      <c r="BD475" s="106"/>
      <c r="BE475" s="106"/>
      <c r="BF475" s="106"/>
      <c r="BG475" s="106"/>
      <c r="BH475" s="106"/>
      <c r="BI475" s="106"/>
      <c r="BJ475" s="106"/>
      <c r="BK475" s="106"/>
      <c r="BL475" s="106"/>
      <c r="BM475" s="106"/>
      <c r="BN475" s="106"/>
      <c r="BO475" s="106"/>
      <c r="BP475" s="106"/>
      <c r="BQ475" s="106"/>
      <c r="BR475" s="106"/>
      <c r="BS475" s="106"/>
      <c r="BT475" s="106"/>
      <c r="BU475" s="106"/>
      <c r="BV475" s="106"/>
      <c r="BW475" s="106"/>
      <c r="BX475" s="106"/>
      <c r="BY475" s="106"/>
      <c r="BZ475" s="106"/>
      <c r="CA475" s="106"/>
      <c r="CB475" s="106"/>
      <c r="CC475" s="106"/>
      <c r="CD475" s="106"/>
      <c r="CE475" s="106"/>
      <c r="CF475" s="106"/>
      <c r="CG475" s="106"/>
    </row>
    <row r="476" spans="1:85">
      <c r="A476" s="72"/>
      <c r="B476" s="145"/>
      <c r="C476" s="146"/>
      <c r="D476" s="9"/>
      <c r="E476" s="9"/>
      <c r="F476" s="133"/>
      <c r="G476" s="163"/>
      <c r="H476" s="146"/>
      <c r="I476" s="9"/>
      <c r="J476" s="9"/>
      <c r="K476" s="133"/>
      <c r="L476" s="164"/>
      <c r="M476" s="146"/>
      <c r="N476" s="9"/>
      <c r="O476" s="9"/>
      <c r="P476" s="133"/>
      <c r="Q476" s="164"/>
      <c r="R476" s="146"/>
      <c r="S476" s="9"/>
      <c r="T476" s="9"/>
      <c r="U476" s="133"/>
      <c r="V476" s="164"/>
      <c r="W476" s="146"/>
      <c r="X476" s="9"/>
      <c r="Y476" s="9"/>
      <c r="Z476" s="133"/>
      <c r="AA476" s="164"/>
      <c r="AB476" s="146"/>
      <c r="AC476" s="9"/>
      <c r="AD476" s="9"/>
      <c r="AE476" s="133"/>
      <c r="AF476" s="151"/>
      <c r="AG476" s="72"/>
      <c r="AH476" s="106"/>
      <c r="AI476" s="106"/>
      <c r="AJ476" s="106"/>
      <c r="AK476" s="106"/>
      <c r="AL476" s="106"/>
      <c r="AM476" s="106"/>
      <c r="AN476" s="106"/>
      <c r="AO476" s="106"/>
      <c r="AP476" s="106"/>
      <c r="AQ476" s="106"/>
      <c r="AR476" s="106"/>
      <c r="AS476" s="106"/>
      <c r="AT476" s="106"/>
      <c r="AU476" s="106"/>
      <c r="AV476" s="106"/>
      <c r="AW476" s="106"/>
      <c r="AX476" s="106"/>
      <c r="AY476" s="106"/>
      <c r="AZ476" s="106"/>
      <c r="BA476" s="106"/>
      <c r="BB476" s="106"/>
      <c r="BC476" s="106"/>
      <c r="BD476" s="106"/>
      <c r="BE476" s="106"/>
      <c r="BF476" s="106"/>
      <c r="BG476" s="106"/>
      <c r="BH476" s="106"/>
      <c r="BI476" s="106"/>
      <c r="BJ476" s="106"/>
      <c r="BK476" s="106"/>
      <c r="BL476" s="106"/>
      <c r="BM476" s="106"/>
      <c r="BN476" s="106"/>
      <c r="BO476" s="106"/>
      <c r="BP476" s="106"/>
      <c r="BQ476" s="106"/>
      <c r="BR476" s="106"/>
      <c r="BS476" s="106"/>
      <c r="BT476" s="106"/>
      <c r="BU476" s="106"/>
      <c r="BV476" s="106"/>
      <c r="BW476" s="106"/>
      <c r="BX476" s="106"/>
      <c r="BY476" s="106"/>
      <c r="BZ476" s="106"/>
      <c r="CA476" s="106"/>
      <c r="CB476" s="106"/>
      <c r="CC476" s="106"/>
      <c r="CD476" s="106"/>
      <c r="CE476" s="106"/>
      <c r="CF476" s="106"/>
      <c r="CG476" s="106"/>
    </row>
    <row r="477" spans="1:85">
      <c r="A477" s="72"/>
      <c r="B477" s="145"/>
      <c r="C477" s="146"/>
      <c r="D477" s="9"/>
      <c r="E477" s="9"/>
      <c r="F477" s="133"/>
      <c r="G477" s="163"/>
      <c r="H477" s="146"/>
      <c r="I477" s="9"/>
      <c r="J477" s="9"/>
      <c r="K477" s="133"/>
      <c r="L477" s="164"/>
      <c r="M477" s="146"/>
      <c r="N477" s="9"/>
      <c r="O477" s="9"/>
      <c r="P477" s="133"/>
      <c r="Q477" s="164"/>
      <c r="R477" s="146"/>
      <c r="S477" s="9"/>
      <c r="T477" s="9"/>
      <c r="U477" s="133"/>
      <c r="V477" s="164"/>
      <c r="W477" s="146"/>
      <c r="X477" s="9"/>
      <c r="Y477" s="9"/>
      <c r="Z477" s="133"/>
      <c r="AA477" s="164"/>
      <c r="AB477" s="146"/>
      <c r="AC477" s="9"/>
      <c r="AD477" s="9"/>
      <c r="AE477" s="133"/>
      <c r="AF477" s="151"/>
      <c r="AG477" s="72"/>
      <c r="AH477" s="106"/>
      <c r="AI477" s="106"/>
      <c r="AJ477" s="106"/>
      <c r="AK477" s="106"/>
      <c r="AL477" s="106"/>
      <c r="AM477" s="106"/>
      <c r="AN477" s="106"/>
      <c r="AO477" s="106"/>
      <c r="AP477" s="106"/>
      <c r="AQ477" s="106"/>
      <c r="AR477" s="106"/>
      <c r="AS477" s="106"/>
      <c r="AT477" s="106"/>
      <c r="AU477" s="106"/>
      <c r="AV477" s="106"/>
      <c r="AW477" s="106"/>
      <c r="AX477" s="106"/>
      <c r="AY477" s="106"/>
      <c r="AZ477" s="106"/>
      <c r="BA477" s="106"/>
      <c r="BB477" s="106"/>
      <c r="BC477" s="106"/>
      <c r="BD477" s="106"/>
      <c r="BE477" s="106"/>
      <c r="BF477" s="106"/>
      <c r="BG477" s="106"/>
      <c r="BH477" s="106"/>
      <c r="BI477" s="106"/>
      <c r="BJ477" s="106"/>
      <c r="BK477" s="106"/>
      <c r="BL477" s="106"/>
      <c r="BM477" s="106"/>
      <c r="BN477" s="106"/>
      <c r="BO477" s="106"/>
      <c r="BP477" s="106"/>
      <c r="BQ477" s="106"/>
      <c r="BR477" s="106"/>
      <c r="BS477" s="106"/>
      <c r="BT477" s="106"/>
      <c r="BU477" s="106"/>
      <c r="BV477" s="106"/>
      <c r="BW477" s="106"/>
      <c r="BX477" s="106"/>
      <c r="BY477" s="106"/>
      <c r="BZ477" s="106"/>
      <c r="CA477" s="106"/>
      <c r="CB477" s="106"/>
      <c r="CC477" s="106"/>
      <c r="CD477" s="106"/>
      <c r="CE477" s="106"/>
      <c r="CF477" s="106"/>
      <c r="CG477" s="106"/>
    </row>
    <row r="478" spans="1:85">
      <c r="A478" s="72"/>
      <c r="B478" s="145"/>
      <c r="C478" s="146"/>
      <c r="D478" s="9"/>
      <c r="E478" s="9"/>
      <c r="F478" s="133"/>
      <c r="G478" s="163"/>
      <c r="H478" s="146"/>
      <c r="I478" s="9"/>
      <c r="J478" s="9"/>
      <c r="K478" s="133"/>
      <c r="L478" s="164"/>
      <c r="M478" s="146"/>
      <c r="N478" s="9"/>
      <c r="O478" s="9"/>
      <c r="P478" s="133"/>
      <c r="Q478" s="164"/>
      <c r="R478" s="146"/>
      <c r="S478" s="9"/>
      <c r="T478" s="9"/>
      <c r="U478" s="133"/>
      <c r="V478" s="164"/>
      <c r="W478" s="146"/>
      <c r="X478" s="9"/>
      <c r="Y478" s="9"/>
      <c r="Z478" s="133"/>
      <c r="AA478" s="164"/>
      <c r="AB478" s="146"/>
      <c r="AC478" s="9"/>
      <c r="AD478" s="9"/>
      <c r="AE478" s="133"/>
      <c r="AF478" s="151"/>
      <c r="AG478" s="72"/>
      <c r="AH478" s="106"/>
      <c r="AI478" s="106"/>
      <c r="AJ478" s="106"/>
      <c r="AK478" s="106"/>
      <c r="AL478" s="106"/>
      <c r="AM478" s="106"/>
      <c r="AN478" s="106"/>
      <c r="AO478" s="106"/>
      <c r="AP478" s="106"/>
      <c r="AQ478" s="106"/>
      <c r="AR478" s="106"/>
      <c r="AS478" s="106"/>
      <c r="AT478" s="106"/>
      <c r="AU478" s="106"/>
      <c r="AV478" s="106"/>
      <c r="AW478" s="106"/>
      <c r="AX478" s="106"/>
      <c r="AY478" s="106"/>
      <c r="AZ478" s="106"/>
      <c r="BA478" s="106"/>
      <c r="BB478" s="106"/>
      <c r="BC478" s="106"/>
      <c r="BD478" s="106"/>
      <c r="BE478" s="106"/>
      <c r="BF478" s="106"/>
      <c r="BG478" s="106"/>
      <c r="BH478" s="106"/>
      <c r="BI478" s="106"/>
      <c r="BJ478" s="106"/>
      <c r="BK478" s="106"/>
      <c r="BL478" s="106"/>
      <c r="BM478" s="106"/>
      <c r="BN478" s="106"/>
      <c r="BO478" s="106"/>
      <c r="BP478" s="106"/>
      <c r="BQ478" s="106"/>
      <c r="BR478" s="106"/>
      <c r="BS478" s="106"/>
      <c r="BT478" s="106"/>
      <c r="BU478" s="106"/>
      <c r="BV478" s="106"/>
      <c r="BW478" s="106"/>
      <c r="BX478" s="106"/>
      <c r="BY478" s="106"/>
      <c r="BZ478" s="106"/>
      <c r="CA478" s="106"/>
      <c r="CB478" s="106"/>
      <c r="CC478" s="106"/>
      <c r="CD478" s="106"/>
      <c r="CE478" s="106"/>
      <c r="CF478" s="106"/>
      <c r="CG478" s="106"/>
    </row>
    <row r="479" spans="1:85">
      <c r="A479" s="72"/>
      <c r="B479" s="145"/>
      <c r="C479" s="146"/>
      <c r="D479" s="9"/>
      <c r="E479" s="9"/>
      <c r="F479" s="133"/>
      <c r="G479" s="163"/>
      <c r="H479" s="146"/>
      <c r="I479" s="9"/>
      <c r="J479" s="9"/>
      <c r="K479" s="133"/>
      <c r="L479" s="164"/>
      <c r="M479" s="146"/>
      <c r="N479" s="9"/>
      <c r="O479" s="9"/>
      <c r="P479" s="133"/>
      <c r="Q479" s="164"/>
      <c r="R479" s="146"/>
      <c r="S479" s="9"/>
      <c r="T479" s="9"/>
      <c r="U479" s="133"/>
      <c r="V479" s="164"/>
      <c r="W479" s="146"/>
      <c r="X479" s="9"/>
      <c r="Y479" s="9"/>
      <c r="Z479" s="133"/>
      <c r="AA479" s="164"/>
      <c r="AB479" s="146"/>
      <c r="AC479" s="9"/>
      <c r="AD479" s="9"/>
      <c r="AE479" s="133"/>
      <c r="AF479" s="151"/>
      <c r="AG479" s="72"/>
      <c r="AH479" s="106"/>
      <c r="AI479" s="106"/>
      <c r="AJ479" s="106"/>
      <c r="AK479" s="106"/>
      <c r="AL479" s="106"/>
      <c r="AM479" s="106"/>
      <c r="AN479" s="106"/>
      <c r="AO479" s="106"/>
      <c r="AP479" s="106"/>
      <c r="AQ479" s="106"/>
      <c r="AR479" s="106"/>
      <c r="AS479" s="106"/>
      <c r="AT479" s="106"/>
      <c r="AU479" s="106"/>
      <c r="AV479" s="106"/>
      <c r="AW479" s="106"/>
      <c r="AX479" s="106"/>
      <c r="AY479" s="106"/>
      <c r="AZ479" s="106"/>
      <c r="BA479" s="106"/>
      <c r="BB479" s="106"/>
      <c r="BC479" s="106"/>
      <c r="BD479" s="106"/>
      <c r="BE479" s="106"/>
      <c r="BF479" s="106"/>
      <c r="BG479" s="106"/>
      <c r="BH479" s="106"/>
      <c r="BI479" s="106"/>
      <c r="BJ479" s="106"/>
      <c r="BK479" s="106"/>
      <c r="BL479" s="106"/>
      <c r="BM479" s="106"/>
      <c r="BN479" s="106"/>
      <c r="BO479" s="106"/>
      <c r="BP479" s="106"/>
      <c r="BQ479" s="106"/>
      <c r="BR479" s="106"/>
      <c r="BS479" s="106"/>
      <c r="BT479" s="106"/>
      <c r="BU479" s="106"/>
      <c r="BV479" s="106"/>
      <c r="BW479" s="106"/>
      <c r="BX479" s="106"/>
      <c r="BY479" s="106"/>
      <c r="BZ479" s="106"/>
      <c r="CA479" s="106"/>
      <c r="CB479" s="106"/>
      <c r="CC479" s="106"/>
      <c r="CD479" s="106"/>
      <c r="CE479" s="106"/>
      <c r="CF479" s="106"/>
      <c r="CG479" s="106"/>
    </row>
    <row r="480" spans="1:85">
      <c r="A480" s="72"/>
      <c r="B480" s="145"/>
      <c r="C480" s="146"/>
      <c r="D480" s="9"/>
      <c r="E480" s="9"/>
      <c r="F480" s="133"/>
      <c r="G480" s="163"/>
      <c r="H480" s="146"/>
      <c r="I480" s="9"/>
      <c r="J480" s="9"/>
      <c r="K480" s="133"/>
      <c r="L480" s="164"/>
      <c r="M480" s="146"/>
      <c r="N480" s="9"/>
      <c r="O480" s="9"/>
      <c r="P480" s="133"/>
      <c r="Q480" s="164"/>
      <c r="R480" s="146"/>
      <c r="S480" s="9"/>
      <c r="T480" s="9"/>
      <c r="U480" s="133"/>
      <c r="V480" s="164"/>
      <c r="W480" s="146"/>
      <c r="X480" s="9"/>
      <c r="Y480" s="9"/>
      <c r="Z480" s="133"/>
      <c r="AA480" s="164"/>
      <c r="AB480" s="146"/>
      <c r="AC480" s="9"/>
      <c r="AD480" s="9"/>
      <c r="AE480" s="133"/>
      <c r="AF480" s="151"/>
      <c r="AG480" s="72"/>
      <c r="AH480" s="106"/>
      <c r="AI480" s="106"/>
      <c r="AJ480" s="106"/>
      <c r="AK480" s="106"/>
      <c r="AL480" s="106"/>
      <c r="AM480" s="106"/>
      <c r="AN480" s="106"/>
      <c r="AO480" s="106"/>
      <c r="AP480" s="106"/>
      <c r="AQ480" s="106"/>
      <c r="AR480" s="106"/>
      <c r="AS480" s="106"/>
      <c r="AT480" s="106"/>
      <c r="AU480" s="106"/>
      <c r="AV480" s="106"/>
      <c r="AW480" s="106"/>
      <c r="AX480" s="106"/>
      <c r="AY480" s="106"/>
      <c r="AZ480" s="106"/>
      <c r="BA480" s="106"/>
      <c r="BB480" s="106"/>
      <c r="BC480" s="106"/>
      <c r="BD480" s="106"/>
      <c r="BE480" s="106"/>
      <c r="BF480" s="106"/>
      <c r="BG480" s="106"/>
      <c r="BH480" s="106"/>
      <c r="BI480" s="106"/>
      <c r="BJ480" s="106"/>
      <c r="BK480" s="106"/>
      <c r="BL480" s="106"/>
      <c r="BM480" s="106"/>
      <c r="BN480" s="106"/>
      <c r="BO480" s="106"/>
      <c r="BP480" s="106"/>
      <c r="BQ480" s="106"/>
      <c r="BR480" s="106"/>
      <c r="BS480" s="106"/>
      <c r="BT480" s="106"/>
      <c r="BU480" s="106"/>
      <c r="BV480" s="106"/>
      <c r="BW480" s="106"/>
      <c r="BX480" s="106"/>
      <c r="BY480" s="106"/>
      <c r="BZ480" s="106"/>
      <c r="CA480" s="106"/>
      <c r="CB480" s="106"/>
      <c r="CC480" s="106"/>
      <c r="CD480" s="106"/>
      <c r="CE480" s="106"/>
      <c r="CF480" s="106"/>
      <c r="CG480" s="106"/>
    </row>
    <row r="481" spans="1:85">
      <c r="A481" s="72"/>
      <c r="B481" s="145"/>
      <c r="C481" s="146"/>
      <c r="D481" s="9"/>
      <c r="E481" s="9"/>
      <c r="F481" s="133"/>
      <c r="G481" s="163"/>
      <c r="H481" s="146"/>
      <c r="I481" s="9"/>
      <c r="J481" s="9"/>
      <c r="K481" s="133"/>
      <c r="L481" s="164"/>
      <c r="M481" s="146"/>
      <c r="N481" s="9"/>
      <c r="O481" s="9"/>
      <c r="P481" s="133"/>
      <c r="Q481" s="164"/>
      <c r="R481" s="146"/>
      <c r="S481" s="9"/>
      <c r="T481" s="9"/>
      <c r="U481" s="133"/>
      <c r="V481" s="164"/>
      <c r="W481" s="146"/>
      <c r="X481" s="9"/>
      <c r="Y481" s="9"/>
      <c r="Z481" s="133"/>
      <c r="AA481" s="164"/>
      <c r="AB481" s="146"/>
      <c r="AC481" s="9"/>
      <c r="AD481" s="9"/>
      <c r="AE481" s="133"/>
      <c r="AF481" s="151"/>
      <c r="AG481" s="72"/>
      <c r="AH481" s="106"/>
      <c r="AI481" s="106"/>
      <c r="AJ481" s="106"/>
      <c r="AK481" s="106"/>
      <c r="AL481" s="106"/>
      <c r="AM481" s="106"/>
      <c r="AN481" s="106"/>
      <c r="AO481" s="106"/>
      <c r="AP481" s="106"/>
      <c r="AQ481" s="106"/>
      <c r="AR481" s="106"/>
      <c r="AS481" s="106"/>
      <c r="AT481" s="106"/>
      <c r="AU481" s="106"/>
      <c r="AV481" s="106"/>
      <c r="AW481" s="106"/>
      <c r="AX481" s="106"/>
      <c r="AY481" s="106"/>
      <c r="AZ481" s="106"/>
      <c r="BA481" s="106"/>
      <c r="BB481" s="106"/>
      <c r="BC481" s="106"/>
      <c r="BD481" s="106"/>
      <c r="BE481" s="106"/>
      <c r="BF481" s="106"/>
      <c r="BG481" s="106"/>
      <c r="BH481" s="106"/>
      <c r="BI481" s="106"/>
      <c r="BJ481" s="106"/>
      <c r="BK481" s="106"/>
      <c r="BL481" s="106"/>
      <c r="BM481" s="106"/>
      <c r="BN481" s="106"/>
      <c r="BO481" s="106"/>
      <c r="BP481" s="106"/>
      <c r="BQ481" s="106"/>
      <c r="BR481" s="106"/>
      <c r="BS481" s="106"/>
      <c r="BT481" s="106"/>
      <c r="BU481" s="106"/>
      <c r="BV481" s="106"/>
      <c r="BW481" s="106"/>
      <c r="BX481" s="106"/>
      <c r="BY481" s="106"/>
      <c r="BZ481" s="106"/>
      <c r="CA481" s="106"/>
      <c r="CB481" s="106"/>
      <c r="CC481" s="106"/>
      <c r="CD481" s="106"/>
      <c r="CE481" s="106"/>
      <c r="CF481" s="106"/>
      <c r="CG481" s="106"/>
    </row>
    <row r="482" spans="1:85">
      <c r="A482" s="72"/>
      <c r="B482" s="145"/>
      <c r="C482" s="146"/>
      <c r="D482" s="9"/>
      <c r="E482" s="9"/>
      <c r="F482" s="133"/>
      <c r="G482" s="163"/>
      <c r="H482" s="146"/>
      <c r="I482" s="9"/>
      <c r="J482" s="9"/>
      <c r="K482" s="133"/>
      <c r="L482" s="164"/>
      <c r="M482" s="146"/>
      <c r="N482" s="9"/>
      <c r="O482" s="9"/>
      <c r="P482" s="133"/>
      <c r="Q482" s="164"/>
      <c r="R482" s="146"/>
      <c r="S482" s="9"/>
      <c r="T482" s="9"/>
      <c r="U482" s="133"/>
      <c r="V482" s="164"/>
      <c r="W482" s="146"/>
      <c r="X482" s="9"/>
      <c r="Y482" s="9"/>
      <c r="Z482" s="133"/>
      <c r="AA482" s="164"/>
      <c r="AB482" s="146"/>
      <c r="AC482" s="9"/>
      <c r="AD482" s="9"/>
      <c r="AE482" s="133"/>
      <c r="AF482" s="151"/>
      <c r="AG482" s="72"/>
      <c r="AH482" s="106"/>
      <c r="AI482" s="106"/>
      <c r="AJ482" s="106"/>
      <c r="AK482" s="106"/>
      <c r="AL482" s="106"/>
      <c r="AM482" s="106"/>
      <c r="AN482" s="106"/>
      <c r="AO482" s="106"/>
      <c r="AP482" s="106"/>
      <c r="AQ482" s="106"/>
      <c r="AR482" s="106"/>
      <c r="AS482" s="106"/>
      <c r="AT482" s="106"/>
      <c r="AU482" s="106"/>
      <c r="AV482" s="106"/>
      <c r="AW482" s="106"/>
      <c r="AX482" s="106"/>
      <c r="AY482" s="106"/>
      <c r="AZ482" s="106"/>
      <c r="BA482" s="106"/>
      <c r="BB482" s="106"/>
      <c r="BC482" s="106"/>
      <c r="BD482" s="106"/>
      <c r="BE482" s="106"/>
      <c r="BF482" s="106"/>
      <c r="BG482" s="106"/>
      <c r="BH482" s="106"/>
      <c r="BI482" s="106"/>
      <c r="BJ482" s="106"/>
      <c r="BK482" s="106"/>
      <c r="BL482" s="106"/>
      <c r="BM482" s="106"/>
      <c r="BN482" s="106"/>
      <c r="BO482" s="106"/>
      <c r="BP482" s="106"/>
      <c r="BQ482" s="106"/>
      <c r="BR482" s="106"/>
      <c r="BS482" s="106"/>
      <c r="BT482" s="106"/>
      <c r="BU482" s="106"/>
      <c r="BV482" s="106"/>
      <c r="BW482" s="106"/>
      <c r="BX482" s="106"/>
      <c r="BY482" s="106"/>
      <c r="BZ482" s="106"/>
      <c r="CA482" s="106"/>
      <c r="CB482" s="106"/>
      <c r="CC482" s="106"/>
      <c r="CD482" s="106"/>
      <c r="CE482" s="106"/>
      <c r="CF482" s="106"/>
      <c r="CG482" s="106"/>
    </row>
    <row r="483" spans="1:85">
      <c r="A483" s="72"/>
      <c r="B483" s="145"/>
      <c r="C483" s="146"/>
      <c r="D483" s="9"/>
      <c r="E483" s="9"/>
      <c r="F483" s="133"/>
      <c r="G483" s="163"/>
      <c r="H483" s="146"/>
      <c r="I483" s="9"/>
      <c r="J483" s="9"/>
      <c r="K483" s="133"/>
      <c r="L483" s="164"/>
      <c r="M483" s="146"/>
      <c r="N483" s="9"/>
      <c r="O483" s="9"/>
      <c r="P483" s="133"/>
      <c r="Q483" s="164"/>
      <c r="R483" s="146"/>
      <c r="S483" s="9"/>
      <c r="T483" s="9"/>
      <c r="U483" s="133"/>
      <c r="V483" s="164"/>
      <c r="W483" s="146"/>
      <c r="X483" s="9"/>
      <c r="Y483" s="9"/>
      <c r="Z483" s="133"/>
      <c r="AA483" s="164"/>
      <c r="AB483" s="146"/>
      <c r="AC483" s="9"/>
      <c r="AD483" s="9"/>
      <c r="AE483" s="133"/>
      <c r="AF483" s="151"/>
      <c r="AG483" s="72"/>
      <c r="AH483" s="106"/>
      <c r="AI483" s="106"/>
      <c r="AJ483" s="106"/>
      <c r="AK483" s="106"/>
      <c r="AL483" s="106"/>
      <c r="AM483" s="106"/>
      <c r="AN483" s="106"/>
      <c r="AO483" s="106"/>
      <c r="AP483" s="106"/>
      <c r="AQ483" s="106"/>
      <c r="AR483" s="106"/>
      <c r="AS483" s="106"/>
      <c r="AT483" s="106"/>
      <c r="AU483" s="106"/>
      <c r="AV483" s="106"/>
      <c r="AW483" s="106"/>
      <c r="AX483" s="106"/>
      <c r="AY483" s="106"/>
      <c r="AZ483" s="106"/>
      <c r="BA483" s="106"/>
      <c r="BB483" s="106"/>
      <c r="BC483" s="106"/>
      <c r="BD483" s="106"/>
      <c r="BE483" s="106"/>
      <c r="BF483" s="106"/>
      <c r="BG483" s="106"/>
      <c r="BH483" s="106"/>
      <c r="BI483" s="106"/>
      <c r="BJ483" s="106"/>
      <c r="BK483" s="106"/>
      <c r="BL483" s="106"/>
      <c r="BM483" s="106"/>
      <c r="BN483" s="106"/>
      <c r="BO483" s="106"/>
      <c r="BP483" s="106"/>
      <c r="BQ483" s="106"/>
      <c r="BR483" s="106"/>
      <c r="BS483" s="106"/>
      <c r="BT483" s="106"/>
      <c r="BU483" s="106"/>
      <c r="BV483" s="106"/>
      <c r="BW483" s="106"/>
      <c r="BX483" s="106"/>
      <c r="BY483" s="106"/>
      <c r="BZ483" s="106"/>
      <c r="CA483" s="106"/>
      <c r="CB483" s="106"/>
      <c r="CC483" s="106"/>
      <c r="CD483" s="106"/>
      <c r="CE483" s="106"/>
      <c r="CF483" s="106"/>
      <c r="CG483" s="106"/>
    </row>
    <row r="484" spans="1:85">
      <c r="A484" s="72"/>
      <c r="B484" s="145"/>
      <c r="C484" s="146"/>
      <c r="D484" s="9"/>
      <c r="E484" s="9"/>
      <c r="F484" s="133"/>
      <c r="G484" s="163"/>
      <c r="H484" s="146"/>
      <c r="I484" s="9"/>
      <c r="J484" s="9"/>
      <c r="K484" s="133"/>
      <c r="L484" s="164"/>
      <c r="M484" s="146"/>
      <c r="N484" s="9"/>
      <c r="O484" s="9"/>
      <c r="P484" s="133"/>
      <c r="Q484" s="164"/>
      <c r="R484" s="146"/>
      <c r="S484" s="9"/>
      <c r="T484" s="9"/>
      <c r="U484" s="133"/>
      <c r="V484" s="164"/>
      <c r="W484" s="146"/>
      <c r="X484" s="9"/>
      <c r="Y484" s="9"/>
      <c r="Z484" s="133"/>
      <c r="AA484" s="164"/>
      <c r="AB484" s="146"/>
      <c r="AC484" s="9"/>
      <c r="AD484" s="9"/>
      <c r="AE484" s="133"/>
      <c r="AF484" s="151"/>
      <c r="AG484" s="72"/>
      <c r="AH484" s="106"/>
      <c r="AI484" s="106"/>
      <c r="AJ484" s="106"/>
      <c r="AK484" s="106"/>
      <c r="AL484" s="106"/>
      <c r="AM484" s="106"/>
      <c r="AN484" s="106"/>
      <c r="AO484" s="106"/>
      <c r="AP484" s="106"/>
      <c r="AQ484" s="106"/>
      <c r="AR484" s="106"/>
      <c r="AS484" s="106"/>
      <c r="AT484" s="106"/>
      <c r="AU484" s="106"/>
      <c r="AV484" s="106"/>
      <c r="AW484" s="106"/>
      <c r="AX484" s="106"/>
      <c r="AY484" s="106"/>
      <c r="AZ484" s="106"/>
      <c r="BA484" s="106"/>
      <c r="BB484" s="106"/>
      <c r="BC484" s="106"/>
      <c r="BD484" s="106"/>
      <c r="BE484" s="106"/>
      <c r="BF484" s="106"/>
      <c r="BG484" s="106"/>
      <c r="BH484" s="106"/>
      <c r="BI484" s="106"/>
      <c r="BJ484" s="106"/>
      <c r="BK484" s="106"/>
      <c r="BL484" s="106"/>
      <c r="BM484" s="106"/>
      <c r="BN484" s="106"/>
      <c r="BO484" s="106"/>
      <c r="BP484" s="106"/>
      <c r="BQ484" s="106"/>
      <c r="BR484" s="106"/>
      <c r="BS484" s="106"/>
      <c r="BT484" s="106"/>
      <c r="BU484" s="106"/>
      <c r="BV484" s="106"/>
      <c r="BW484" s="106"/>
      <c r="BX484" s="106"/>
      <c r="BY484" s="106"/>
      <c r="BZ484" s="106"/>
      <c r="CA484" s="106"/>
      <c r="CB484" s="106"/>
      <c r="CC484" s="106"/>
      <c r="CD484" s="106"/>
      <c r="CE484" s="106"/>
      <c r="CF484" s="106"/>
      <c r="CG484" s="106"/>
    </row>
    <row r="485" spans="1:85">
      <c r="A485" s="72"/>
      <c r="B485" s="145"/>
      <c r="C485" s="146"/>
      <c r="D485" s="9"/>
      <c r="E485" s="9"/>
      <c r="F485" s="133"/>
      <c r="G485" s="163"/>
      <c r="H485" s="146"/>
      <c r="I485" s="9"/>
      <c r="J485" s="9"/>
      <c r="K485" s="133"/>
      <c r="L485" s="164"/>
      <c r="M485" s="146"/>
      <c r="N485" s="9"/>
      <c r="O485" s="9"/>
      <c r="P485" s="133"/>
      <c r="Q485" s="164"/>
      <c r="R485" s="146"/>
      <c r="S485" s="9"/>
      <c r="T485" s="9"/>
      <c r="U485" s="133"/>
      <c r="V485" s="164"/>
      <c r="W485" s="146"/>
      <c r="X485" s="9"/>
      <c r="Y485" s="9"/>
      <c r="Z485" s="133"/>
      <c r="AA485" s="164"/>
      <c r="AB485" s="146"/>
      <c r="AC485" s="9"/>
      <c r="AD485" s="9"/>
      <c r="AE485" s="133"/>
      <c r="AF485" s="151"/>
      <c r="AG485" s="72"/>
      <c r="AH485" s="106"/>
      <c r="AI485" s="106"/>
      <c r="AJ485" s="106"/>
      <c r="AK485" s="106"/>
      <c r="AL485" s="106"/>
      <c r="AM485" s="106"/>
      <c r="AN485" s="106"/>
      <c r="AO485" s="106"/>
      <c r="AP485" s="106"/>
      <c r="AQ485" s="106"/>
      <c r="AR485" s="106"/>
      <c r="AS485" s="106"/>
      <c r="AT485" s="106"/>
      <c r="AU485" s="106"/>
      <c r="AV485" s="106"/>
      <c r="AW485" s="106"/>
      <c r="AX485" s="106"/>
      <c r="AY485" s="106"/>
      <c r="AZ485" s="106"/>
      <c r="BA485" s="106"/>
      <c r="BB485" s="106"/>
      <c r="BC485" s="106"/>
      <c r="BD485" s="106"/>
      <c r="BE485" s="106"/>
      <c r="BF485" s="106"/>
      <c r="BG485" s="106"/>
      <c r="BH485" s="106"/>
      <c r="BI485" s="106"/>
      <c r="BJ485" s="106"/>
      <c r="BK485" s="106"/>
      <c r="BL485" s="106"/>
      <c r="BM485" s="106"/>
      <c r="BN485" s="106"/>
      <c r="BO485" s="106"/>
      <c r="BP485" s="106"/>
      <c r="BQ485" s="106"/>
      <c r="BR485" s="106"/>
      <c r="BS485" s="106"/>
      <c r="BT485" s="106"/>
      <c r="BU485" s="106"/>
      <c r="BV485" s="106"/>
      <c r="BW485" s="106"/>
      <c r="BX485" s="106"/>
      <c r="BY485" s="106"/>
      <c r="BZ485" s="106"/>
      <c r="CA485" s="106"/>
      <c r="CB485" s="106"/>
      <c r="CC485" s="106"/>
      <c r="CD485" s="106"/>
      <c r="CE485" s="106"/>
      <c r="CF485" s="106"/>
      <c r="CG485" s="106"/>
    </row>
    <row r="486" spans="1:85">
      <c r="A486" s="72"/>
      <c r="B486" s="145"/>
      <c r="C486" s="146"/>
      <c r="D486" s="9"/>
      <c r="E486" s="9"/>
      <c r="F486" s="133"/>
      <c r="G486" s="163"/>
      <c r="H486" s="146"/>
      <c r="I486" s="9"/>
      <c r="J486" s="9"/>
      <c r="K486" s="133"/>
      <c r="L486" s="164"/>
      <c r="M486" s="146"/>
      <c r="N486" s="9"/>
      <c r="O486" s="9"/>
      <c r="P486" s="133"/>
      <c r="Q486" s="164"/>
      <c r="R486" s="146"/>
      <c r="S486" s="9"/>
      <c r="T486" s="9"/>
      <c r="U486" s="133"/>
      <c r="V486" s="164"/>
      <c r="W486" s="146"/>
      <c r="X486" s="9"/>
      <c r="Y486" s="9"/>
      <c r="Z486" s="133"/>
      <c r="AA486" s="164"/>
      <c r="AB486" s="146"/>
      <c r="AC486" s="9"/>
      <c r="AD486" s="9"/>
      <c r="AE486" s="133"/>
      <c r="AF486" s="151"/>
      <c r="AG486" s="72"/>
      <c r="AH486" s="106"/>
      <c r="AI486" s="106"/>
      <c r="AJ486" s="106"/>
      <c r="AK486" s="106"/>
      <c r="AL486" s="106"/>
      <c r="AM486" s="106"/>
      <c r="AN486" s="106"/>
      <c r="AO486" s="106"/>
      <c r="AP486" s="106"/>
      <c r="AQ486" s="106"/>
      <c r="AR486" s="106"/>
      <c r="AS486" s="106"/>
      <c r="AT486" s="106"/>
      <c r="AU486" s="106"/>
      <c r="AV486" s="106"/>
      <c r="AW486" s="106"/>
      <c r="AX486" s="106"/>
      <c r="AY486" s="106"/>
      <c r="AZ486" s="106"/>
      <c r="BA486" s="106"/>
      <c r="BB486" s="106"/>
      <c r="BC486" s="106"/>
      <c r="BD486" s="106"/>
      <c r="BE486" s="106"/>
      <c r="BF486" s="106"/>
      <c r="BG486" s="106"/>
      <c r="BH486" s="106"/>
      <c r="BI486" s="106"/>
      <c r="BJ486" s="106"/>
      <c r="BK486" s="106"/>
      <c r="BL486" s="106"/>
      <c r="BM486" s="106"/>
      <c r="BN486" s="106"/>
      <c r="BO486" s="106"/>
      <c r="BP486" s="106"/>
      <c r="BQ486" s="106"/>
      <c r="BR486" s="106"/>
      <c r="BS486" s="106"/>
      <c r="BT486" s="106"/>
      <c r="BU486" s="106"/>
      <c r="BV486" s="106"/>
      <c r="BW486" s="106"/>
      <c r="BX486" s="106"/>
      <c r="BY486" s="106"/>
      <c r="BZ486" s="106"/>
      <c r="CA486" s="106"/>
      <c r="CB486" s="106"/>
      <c r="CC486" s="106"/>
      <c r="CD486" s="106"/>
      <c r="CE486" s="106"/>
      <c r="CF486" s="106"/>
      <c r="CG486" s="106"/>
    </row>
    <row r="487" spans="1:85">
      <c r="A487" s="72"/>
      <c r="B487" s="145"/>
      <c r="C487" s="146"/>
      <c r="D487" s="9"/>
      <c r="E487" s="9"/>
      <c r="F487" s="133"/>
      <c r="G487" s="163"/>
      <c r="H487" s="146"/>
      <c r="I487" s="9"/>
      <c r="J487" s="9"/>
      <c r="K487" s="133"/>
      <c r="L487" s="164"/>
      <c r="M487" s="146"/>
      <c r="N487" s="9"/>
      <c r="O487" s="9"/>
      <c r="P487" s="133"/>
      <c r="Q487" s="164"/>
      <c r="R487" s="146"/>
      <c r="S487" s="9"/>
      <c r="T487" s="9"/>
      <c r="U487" s="133"/>
      <c r="V487" s="164"/>
      <c r="W487" s="146"/>
      <c r="X487" s="9"/>
      <c r="Y487" s="9"/>
      <c r="Z487" s="133"/>
      <c r="AA487" s="164"/>
      <c r="AB487" s="146"/>
      <c r="AC487" s="9"/>
      <c r="AD487" s="9"/>
      <c r="AE487" s="133"/>
      <c r="AF487" s="151"/>
      <c r="AG487" s="72"/>
      <c r="AH487" s="106"/>
      <c r="AI487" s="106"/>
      <c r="AJ487" s="106"/>
      <c r="AK487" s="106"/>
      <c r="AL487" s="106"/>
      <c r="AM487" s="106"/>
      <c r="AN487" s="106"/>
      <c r="AO487" s="106"/>
      <c r="AP487" s="106"/>
      <c r="AQ487" s="106"/>
      <c r="AR487" s="106"/>
      <c r="AS487" s="106"/>
      <c r="AT487" s="106"/>
      <c r="AU487" s="106"/>
      <c r="AV487" s="106"/>
      <c r="AW487" s="106"/>
      <c r="AX487" s="106"/>
      <c r="AY487" s="106"/>
      <c r="AZ487" s="106"/>
      <c r="BA487" s="106"/>
      <c r="BB487" s="106"/>
      <c r="BC487" s="106"/>
      <c r="BD487" s="106"/>
      <c r="BE487" s="106"/>
      <c r="BF487" s="106"/>
      <c r="BG487" s="106"/>
      <c r="BH487" s="106"/>
      <c r="BI487" s="106"/>
      <c r="BJ487" s="106"/>
      <c r="BK487" s="106"/>
      <c r="BL487" s="106"/>
      <c r="BM487" s="106"/>
      <c r="BN487" s="106"/>
      <c r="BO487" s="106"/>
      <c r="BP487" s="106"/>
      <c r="BQ487" s="106"/>
      <c r="BR487" s="106"/>
      <c r="BS487" s="106"/>
      <c r="BT487" s="106"/>
      <c r="BU487" s="106"/>
      <c r="BV487" s="106"/>
      <c r="BW487" s="106"/>
      <c r="BX487" s="106"/>
      <c r="BY487" s="106"/>
      <c r="BZ487" s="106"/>
      <c r="CA487" s="106"/>
      <c r="CB487" s="106"/>
      <c r="CC487" s="106"/>
      <c r="CD487" s="106"/>
      <c r="CE487" s="106"/>
      <c r="CF487" s="106"/>
      <c r="CG487" s="106"/>
    </row>
    <row r="488" spans="1:85">
      <c r="A488" s="72"/>
      <c r="B488" s="145"/>
      <c r="C488" s="146"/>
      <c r="D488" s="9"/>
      <c r="E488" s="9"/>
      <c r="F488" s="133"/>
      <c r="G488" s="163"/>
      <c r="H488" s="146"/>
      <c r="I488" s="9"/>
      <c r="J488" s="9"/>
      <c r="K488" s="133"/>
      <c r="L488" s="164"/>
      <c r="M488" s="146"/>
      <c r="N488" s="9"/>
      <c r="O488" s="9"/>
      <c r="P488" s="133"/>
      <c r="Q488" s="164"/>
      <c r="R488" s="146"/>
      <c r="S488" s="9"/>
      <c r="T488" s="9"/>
      <c r="U488" s="133"/>
      <c r="V488" s="164"/>
      <c r="W488" s="146"/>
      <c r="X488" s="9"/>
      <c r="Y488" s="9"/>
      <c r="Z488" s="133"/>
      <c r="AA488" s="164"/>
      <c r="AB488" s="146"/>
      <c r="AC488" s="9"/>
      <c r="AD488" s="9"/>
      <c r="AE488" s="133"/>
      <c r="AF488" s="151"/>
      <c r="AG488" s="72"/>
      <c r="AH488" s="106"/>
      <c r="AI488" s="106"/>
      <c r="AJ488" s="106"/>
      <c r="AK488" s="106"/>
      <c r="AL488" s="106"/>
      <c r="AM488" s="106"/>
      <c r="AN488" s="106"/>
      <c r="AO488" s="106"/>
      <c r="AP488" s="106"/>
      <c r="AQ488" s="106"/>
      <c r="AR488" s="106"/>
      <c r="AS488" s="106"/>
      <c r="AT488" s="106"/>
      <c r="AU488" s="106"/>
      <c r="AV488" s="106"/>
      <c r="AW488" s="106"/>
      <c r="AX488" s="106"/>
      <c r="AY488" s="106"/>
      <c r="AZ488" s="106"/>
      <c r="BA488" s="106"/>
      <c r="BB488" s="106"/>
      <c r="BC488" s="106"/>
      <c r="BD488" s="106"/>
      <c r="BE488" s="106"/>
      <c r="BF488" s="106"/>
      <c r="BG488" s="106"/>
      <c r="BH488" s="106"/>
      <c r="BI488" s="106"/>
      <c r="BJ488" s="106"/>
      <c r="BK488" s="106"/>
      <c r="BL488" s="106"/>
      <c r="BM488" s="106"/>
      <c r="BN488" s="106"/>
      <c r="BO488" s="106"/>
      <c r="BP488" s="106"/>
      <c r="BQ488" s="106"/>
      <c r="BR488" s="106"/>
      <c r="BS488" s="106"/>
      <c r="BT488" s="106"/>
      <c r="BU488" s="106"/>
      <c r="BV488" s="106"/>
      <c r="BW488" s="106"/>
      <c r="BX488" s="106"/>
      <c r="BY488" s="106"/>
      <c r="BZ488" s="106"/>
      <c r="CA488" s="106"/>
      <c r="CB488" s="106"/>
      <c r="CC488" s="106"/>
      <c r="CD488" s="106"/>
      <c r="CE488" s="106"/>
      <c r="CF488" s="106"/>
      <c r="CG488" s="106"/>
    </row>
    <row r="489" spans="1:85">
      <c r="A489" s="72"/>
      <c r="B489" s="145"/>
      <c r="C489" s="146"/>
      <c r="D489" s="9"/>
      <c r="E489" s="9"/>
      <c r="F489" s="133"/>
      <c r="G489" s="163"/>
      <c r="H489" s="146"/>
      <c r="I489" s="9"/>
      <c r="J489" s="9"/>
      <c r="K489" s="133"/>
      <c r="L489" s="164"/>
      <c r="M489" s="146"/>
      <c r="N489" s="9"/>
      <c r="O489" s="9"/>
      <c r="P489" s="133"/>
      <c r="Q489" s="164"/>
      <c r="R489" s="146"/>
      <c r="S489" s="9"/>
      <c r="T489" s="9"/>
      <c r="U489" s="133"/>
      <c r="V489" s="164"/>
      <c r="W489" s="146"/>
      <c r="X489" s="9"/>
      <c r="Y489" s="9"/>
      <c r="Z489" s="133"/>
      <c r="AA489" s="164"/>
      <c r="AB489" s="146"/>
      <c r="AC489" s="9"/>
      <c r="AD489" s="9"/>
      <c r="AE489" s="133"/>
      <c r="AF489" s="151"/>
      <c r="AG489" s="72"/>
      <c r="AH489" s="106"/>
      <c r="AI489" s="106"/>
      <c r="AJ489" s="106"/>
      <c r="AK489" s="106"/>
      <c r="AL489" s="106"/>
      <c r="AM489" s="106"/>
      <c r="AN489" s="106"/>
      <c r="AO489" s="106"/>
      <c r="AP489" s="106"/>
      <c r="AQ489" s="106"/>
      <c r="AR489" s="106"/>
      <c r="AS489" s="106"/>
      <c r="AT489" s="106"/>
      <c r="AU489" s="106"/>
      <c r="AV489" s="106"/>
      <c r="AW489" s="106"/>
      <c r="AX489" s="106"/>
      <c r="AY489" s="106"/>
      <c r="AZ489" s="106"/>
      <c r="BA489" s="106"/>
      <c r="BB489" s="106"/>
      <c r="BC489" s="106"/>
      <c r="BD489" s="106"/>
      <c r="BE489" s="106"/>
      <c r="BF489" s="106"/>
      <c r="BG489" s="106"/>
      <c r="BH489" s="106"/>
      <c r="BI489" s="106"/>
      <c r="BJ489" s="106"/>
      <c r="BK489" s="106"/>
      <c r="BL489" s="106"/>
      <c r="BM489" s="106"/>
      <c r="BN489" s="106"/>
      <c r="BO489" s="106"/>
      <c r="BP489" s="106"/>
      <c r="BQ489" s="106"/>
      <c r="BR489" s="106"/>
      <c r="BS489" s="106"/>
      <c r="BT489" s="106"/>
      <c r="BU489" s="106"/>
      <c r="BV489" s="106"/>
      <c r="BW489" s="106"/>
      <c r="BX489" s="106"/>
      <c r="BY489" s="106"/>
      <c r="BZ489" s="106"/>
      <c r="CA489" s="106"/>
      <c r="CB489" s="106"/>
      <c r="CC489" s="106"/>
      <c r="CD489" s="106"/>
      <c r="CE489" s="106"/>
      <c r="CF489" s="106"/>
      <c r="CG489" s="106"/>
    </row>
    <row r="490" spans="1:85">
      <c r="A490" s="72"/>
      <c r="B490" s="145"/>
      <c r="C490" s="146"/>
      <c r="D490" s="9"/>
      <c r="E490" s="9"/>
      <c r="F490" s="133"/>
      <c r="G490" s="163"/>
      <c r="H490" s="146"/>
      <c r="I490" s="9"/>
      <c r="J490" s="9"/>
      <c r="K490" s="133"/>
      <c r="L490" s="164"/>
      <c r="M490" s="146"/>
      <c r="N490" s="9"/>
      <c r="O490" s="9"/>
      <c r="P490" s="133"/>
      <c r="Q490" s="164"/>
      <c r="R490" s="146"/>
      <c r="S490" s="9"/>
      <c r="T490" s="9"/>
      <c r="U490" s="133"/>
      <c r="V490" s="164"/>
      <c r="W490" s="146"/>
      <c r="X490" s="9"/>
      <c r="Y490" s="9"/>
      <c r="Z490" s="133"/>
      <c r="AA490" s="164"/>
      <c r="AB490" s="146"/>
      <c r="AC490" s="9"/>
      <c r="AD490" s="9"/>
      <c r="AE490" s="133"/>
      <c r="AF490" s="151"/>
      <c r="AG490" s="72"/>
      <c r="AH490" s="106"/>
      <c r="AI490" s="106"/>
      <c r="AJ490" s="106"/>
      <c r="AK490" s="106"/>
      <c r="AL490" s="106"/>
      <c r="AM490" s="106"/>
      <c r="AN490" s="106"/>
      <c r="AO490" s="106"/>
      <c r="AP490" s="106"/>
      <c r="AQ490" s="106"/>
      <c r="AR490" s="106"/>
      <c r="AS490" s="106"/>
      <c r="AT490" s="106"/>
      <c r="AU490" s="106"/>
      <c r="AV490" s="106"/>
      <c r="AW490" s="106"/>
      <c r="AX490" s="106"/>
      <c r="AY490" s="106"/>
      <c r="AZ490" s="106"/>
      <c r="BA490" s="106"/>
      <c r="BB490" s="106"/>
      <c r="BC490" s="106"/>
      <c r="BD490" s="106"/>
      <c r="BE490" s="106"/>
      <c r="BF490" s="106"/>
      <c r="BG490" s="106"/>
      <c r="BH490" s="106"/>
      <c r="BI490" s="106"/>
      <c r="BJ490" s="106"/>
      <c r="BK490" s="106"/>
      <c r="BL490" s="106"/>
      <c r="BM490" s="106"/>
      <c r="BN490" s="106"/>
      <c r="BO490" s="106"/>
      <c r="BP490" s="106"/>
      <c r="BQ490" s="106"/>
      <c r="BR490" s="106"/>
      <c r="BS490" s="106"/>
      <c r="BT490" s="106"/>
      <c r="BU490" s="106"/>
      <c r="BV490" s="106"/>
      <c r="BW490" s="106"/>
      <c r="BX490" s="106"/>
      <c r="BY490" s="106"/>
      <c r="BZ490" s="106"/>
      <c r="CA490" s="106"/>
      <c r="CB490" s="106"/>
      <c r="CC490" s="106"/>
      <c r="CD490" s="106"/>
      <c r="CE490" s="106"/>
      <c r="CF490" s="106"/>
      <c r="CG490" s="106"/>
    </row>
    <row r="491" spans="1:85">
      <c r="A491" s="72"/>
      <c r="B491" s="145"/>
      <c r="C491" s="146"/>
      <c r="D491" s="9"/>
      <c r="E491" s="9"/>
      <c r="F491" s="133"/>
      <c r="G491" s="163"/>
      <c r="H491" s="146"/>
      <c r="I491" s="9"/>
      <c r="J491" s="9"/>
      <c r="K491" s="133"/>
      <c r="L491" s="164"/>
      <c r="M491" s="146"/>
      <c r="N491" s="9"/>
      <c r="O491" s="9"/>
      <c r="P491" s="133"/>
      <c r="Q491" s="164"/>
      <c r="R491" s="146"/>
      <c r="S491" s="9"/>
      <c r="T491" s="9"/>
      <c r="U491" s="133"/>
      <c r="V491" s="164"/>
      <c r="W491" s="146"/>
      <c r="X491" s="9"/>
      <c r="Y491" s="9"/>
      <c r="Z491" s="133"/>
      <c r="AA491" s="164"/>
      <c r="AB491" s="146"/>
      <c r="AC491" s="9"/>
      <c r="AD491" s="9"/>
      <c r="AE491" s="133"/>
      <c r="AF491" s="151"/>
      <c r="AG491" s="72"/>
      <c r="AH491" s="106"/>
      <c r="AI491" s="106"/>
      <c r="AJ491" s="106"/>
      <c r="AK491" s="106"/>
      <c r="AL491" s="106"/>
      <c r="AM491" s="106"/>
      <c r="AN491" s="106"/>
      <c r="AO491" s="106"/>
      <c r="AP491" s="106"/>
      <c r="AQ491" s="106"/>
      <c r="AR491" s="106"/>
      <c r="AS491" s="106"/>
      <c r="AT491" s="106"/>
      <c r="AU491" s="106"/>
      <c r="AV491" s="106"/>
      <c r="AW491" s="106"/>
      <c r="AX491" s="106"/>
      <c r="AY491" s="106"/>
      <c r="AZ491" s="106"/>
      <c r="BA491" s="106"/>
      <c r="BB491" s="106"/>
      <c r="BC491" s="106"/>
      <c r="BD491" s="106"/>
      <c r="BE491" s="106"/>
      <c r="BF491" s="106"/>
      <c r="BG491" s="106"/>
      <c r="BH491" s="106"/>
      <c r="BI491" s="106"/>
      <c r="BJ491" s="106"/>
      <c r="BK491" s="106"/>
      <c r="BL491" s="106"/>
      <c r="BM491" s="106"/>
      <c r="BN491" s="106"/>
      <c r="BO491" s="106"/>
      <c r="BP491" s="106"/>
      <c r="BQ491" s="106"/>
      <c r="BR491" s="106"/>
      <c r="BS491" s="106"/>
      <c r="BT491" s="106"/>
      <c r="BU491" s="106"/>
      <c r="BV491" s="106"/>
      <c r="BW491" s="106"/>
      <c r="BX491" s="106"/>
      <c r="BY491" s="106"/>
      <c r="BZ491" s="106"/>
      <c r="CA491" s="106"/>
      <c r="CB491" s="106"/>
      <c r="CC491" s="106"/>
      <c r="CD491" s="106"/>
      <c r="CE491" s="106"/>
      <c r="CF491" s="106"/>
      <c r="CG491" s="106"/>
    </row>
    <row r="492" spans="1:85">
      <c r="A492" s="72"/>
      <c r="B492" s="145"/>
      <c r="C492" s="146"/>
      <c r="D492" s="9"/>
      <c r="E492" s="9"/>
      <c r="F492" s="133"/>
      <c r="G492" s="163"/>
      <c r="H492" s="146"/>
      <c r="I492" s="9"/>
      <c r="J492" s="9"/>
      <c r="K492" s="133"/>
      <c r="L492" s="164"/>
      <c r="M492" s="146"/>
      <c r="N492" s="9"/>
      <c r="O492" s="9"/>
      <c r="P492" s="133"/>
      <c r="Q492" s="164"/>
      <c r="R492" s="146"/>
      <c r="S492" s="9"/>
      <c r="T492" s="9"/>
      <c r="U492" s="133"/>
      <c r="V492" s="164"/>
      <c r="W492" s="146"/>
      <c r="X492" s="9"/>
      <c r="Y492" s="9"/>
      <c r="Z492" s="133"/>
      <c r="AA492" s="164"/>
      <c r="AB492" s="146"/>
      <c r="AC492" s="9"/>
      <c r="AD492" s="9"/>
      <c r="AE492" s="133"/>
      <c r="AF492" s="151"/>
      <c r="AG492" s="72"/>
      <c r="AH492" s="106"/>
      <c r="AI492" s="106"/>
      <c r="AJ492" s="106"/>
      <c r="AK492" s="106"/>
      <c r="AL492" s="106"/>
      <c r="AM492" s="106"/>
      <c r="AN492" s="106"/>
      <c r="AO492" s="106"/>
      <c r="AP492" s="106"/>
      <c r="AQ492" s="106"/>
      <c r="AR492" s="106"/>
      <c r="AS492" s="106"/>
      <c r="AT492" s="106"/>
      <c r="AU492" s="106"/>
      <c r="AV492" s="106"/>
      <c r="AW492" s="106"/>
      <c r="AX492" s="106"/>
      <c r="AY492" s="106"/>
      <c r="AZ492" s="106"/>
      <c r="BA492" s="106"/>
      <c r="BB492" s="106"/>
      <c r="BC492" s="106"/>
      <c r="BD492" s="106"/>
      <c r="BE492" s="106"/>
      <c r="BF492" s="106"/>
      <c r="BG492" s="106"/>
      <c r="BH492" s="106"/>
      <c r="BI492" s="106"/>
      <c r="BJ492" s="106"/>
      <c r="BK492" s="106"/>
      <c r="BL492" s="106"/>
      <c r="BM492" s="106"/>
      <c r="BN492" s="106"/>
      <c r="BO492" s="106"/>
      <c r="BP492" s="106"/>
      <c r="BQ492" s="106"/>
      <c r="BR492" s="106"/>
      <c r="BS492" s="106"/>
      <c r="BT492" s="106"/>
      <c r="BU492" s="106"/>
      <c r="BV492" s="106"/>
      <c r="BW492" s="106"/>
      <c r="BX492" s="106"/>
      <c r="BY492" s="106"/>
      <c r="BZ492" s="106"/>
      <c r="CA492" s="106"/>
      <c r="CB492" s="106"/>
      <c r="CC492" s="106"/>
      <c r="CD492" s="106"/>
      <c r="CE492" s="106"/>
      <c r="CF492" s="106"/>
      <c r="CG492" s="106"/>
    </row>
    <row r="493" spans="1:85">
      <c r="A493" s="72"/>
      <c r="B493" s="145"/>
      <c r="C493" s="146"/>
      <c r="D493" s="9"/>
      <c r="E493" s="9"/>
      <c r="F493" s="133"/>
      <c r="G493" s="163"/>
      <c r="H493" s="146"/>
      <c r="I493" s="9"/>
      <c r="J493" s="9"/>
      <c r="K493" s="133"/>
      <c r="L493" s="164"/>
      <c r="M493" s="146"/>
      <c r="N493" s="9"/>
      <c r="O493" s="9"/>
      <c r="P493" s="133"/>
      <c r="Q493" s="164"/>
      <c r="R493" s="146"/>
      <c r="S493" s="9"/>
      <c r="T493" s="9"/>
      <c r="U493" s="133"/>
      <c r="V493" s="164"/>
      <c r="W493" s="146"/>
      <c r="X493" s="9"/>
      <c r="Y493" s="9"/>
      <c r="Z493" s="133"/>
      <c r="AA493" s="164"/>
      <c r="AB493" s="146"/>
      <c r="AC493" s="9"/>
      <c r="AD493" s="9"/>
      <c r="AE493" s="133"/>
      <c r="AF493" s="151"/>
      <c r="AG493" s="72"/>
      <c r="AH493" s="106"/>
      <c r="AI493" s="106"/>
      <c r="AJ493" s="106"/>
      <c r="AK493" s="106"/>
      <c r="AL493" s="106"/>
      <c r="AM493" s="106"/>
      <c r="AN493" s="106"/>
      <c r="AO493" s="106"/>
      <c r="AP493" s="106"/>
      <c r="AQ493" s="106"/>
      <c r="AR493" s="106"/>
      <c r="AS493" s="106"/>
      <c r="AT493" s="106"/>
      <c r="AU493" s="106"/>
      <c r="AV493" s="106"/>
      <c r="AW493" s="106"/>
      <c r="AX493" s="106"/>
      <c r="AY493" s="106"/>
      <c r="AZ493" s="106"/>
      <c r="BA493" s="106"/>
      <c r="BB493" s="106"/>
      <c r="BC493" s="106"/>
      <c r="BD493" s="106"/>
      <c r="BE493" s="106"/>
      <c r="BF493" s="106"/>
      <c r="BG493" s="106"/>
      <c r="BH493" s="106"/>
      <c r="BI493" s="106"/>
      <c r="BJ493" s="106"/>
      <c r="BK493" s="106"/>
      <c r="BL493" s="106"/>
      <c r="BM493" s="106"/>
      <c r="BN493" s="106"/>
      <c r="BO493" s="106"/>
      <c r="BP493" s="106"/>
      <c r="BQ493" s="106"/>
      <c r="BR493" s="106"/>
      <c r="BS493" s="106"/>
      <c r="BT493" s="106"/>
      <c r="BU493" s="106"/>
      <c r="BV493" s="106"/>
      <c r="BW493" s="106"/>
      <c r="BX493" s="106"/>
      <c r="BY493" s="106"/>
      <c r="BZ493" s="106"/>
      <c r="CA493" s="106"/>
      <c r="CB493" s="106"/>
      <c r="CC493" s="106"/>
      <c r="CD493" s="106"/>
      <c r="CE493" s="106"/>
      <c r="CF493" s="106"/>
      <c r="CG493" s="106"/>
    </row>
    <row r="494" spans="1:85">
      <c r="A494" s="72"/>
      <c r="B494" s="145"/>
      <c r="C494" s="146"/>
      <c r="D494" s="9"/>
      <c r="E494" s="9"/>
      <c r="F494" s="133"/>
      <c r="G494" s="163"/>
      <c r="H494" s="146"/>
      <c r="I494" s="9"/>
      <c r="J494" s="9"/>
      <c r="K494" s="133"/>
      <c r="L494" s="164"/>
      <c r="M494" s="146"/>
      <c r="N494" s="9"/>
      <c r="O494" s="9"/>
      <c r="P494" s="133"/>
      <c r="Q494" s="164"/>
      <c r="R494" s="146"/>
      <c r="S494" s="9"/>
      <c r="T494" s="9"/>
      <c r="U494" s="133"/>
      <c r="V494" s="164"/>
      <c r="W494" s="146"/>
      <c r="X494" s="9"/>
      <c r="Y494" s="9"/>
      <c r="Z494" s="133"/>
      <c r="AA494" s="164"/>
      <c r="AB494" s="146"/>
      <c r="AC494" s="9"/>
      <c r="AD494" s="9"/>
      <c r="AE494" s="133"/>
      <c r="AF494" s="151"/>
      <c r="AG494" s="72"/>
      <c r="AH494" s="106"/>
      <c r="AI494" s="106"/>
      <c r="AJ494" s="106"/>
      <c r="AK494" s="106"/>
      <c r="AL494" s="106"/>
      <c r="AM494" s="106"/>
      <c r="AN494" s="106"/>
      <c r="AO494" s="106"/>
      <c r="AP494" s="106"/>
      <c r="AQ494" s="106"/>
      <c r="AR494" s="106"/>
      <c r="AS494" s="106"/>
      <c r="AT494" s="106"/>
      <c r="AU494" s="106"/>
      <c r="AV494" s="106"/>
      <c r="AW494" s="106"/>
      <c r="AX494" s="106"/>
      <c r="AY494" s="106"/>
      <c r="AZ494" s="106"/>
      <c r="BA494" s="106"/>
      <c r="BB494" s="106"/>
      <c r="BC494" s="106"/>
      <c r="BD494" s="106"/>
      <c r="BE494" s="106"/>
      <c r="BF494" s="106"/>
      <c r="BG494" s="106"/>
      <c r="BH494" s="106"/>
      <c r="BI494" s="106"/>
      <c r="BJ494" s="106"/>
      <c r="BK494" s="106"/>
      <c r="BL494" s="106"/>
      <c r="BM494" s="106"/>
      <c r="BN494" s="106"/>
      <c r="BO494" s="106"/>
      <c r="BP494" s="106"/>
      <c r="BQ494" s="106"/>
      <c r="BR494" s="106"/>
      <c r="BS494" s="106"/>
      <c r="BT494" s="106"/>
      <c r="BU494" s="106"/>
      <c r="BV494" s="106"/>
      <c r="BW494" s="106"/>
      <c r="BX494" s="106"/>
      <c r="BY494" s="106"/>
      <c r="BZ494" s="106"/>
      <c r="CA494" s="106"/>
      <c r="CB494" s="106"/>
      <c r="CC494" s="106"/>
      <c r="CD494" s="106"/>
      <c r="CE494" s="106"/>
      <c r="CF494" s="106"/>
      <c r="CG494" s="106"/>
    </row>
    <row r="495" spans="1:85">
      <c r="A495" s="72"/>
      <c r="B495" s="145"/>
      <c r="C495" s="146"/>
      <c r="D495" s="9"/>
      <c r="E495" s="9"/>
      <c r="F495" s="133"/>
      <c r="G495" s="163"/>
      <c r="H495" s="146"/>
      <c r="I495" s="9"/>
      <c r="J495" s="9"/>
      <c r="K495" s="133"/>
      <c r="L495" s="164"/>
      <c r="M495" s="146"/>
      <c r="N495" s="9"/>
      <c r="O495" s="9"/>
      <c r="P495" s="133"/>
      <c r="Q495" s="164"/>
      <c r="R495" s="146"/>
      <c r="S495" s="9"/>
      <c r="T495" s="9"/>
      <c r="U495" s="133"/>
      <c r="V495" s="164"/>
      <c r="W495" s="146"/>
      <c r="X495" s="9"/>
      <c r="Y495" s="9"/>
      <c r="Z495" s="133"/>
      <c r="AA495" s="164"/>
      <c r="AB495" s="146"/>
      <c r="AC495" s="9"/>
      <c r="AD495" s="9"/>
      <c r="AE495" s="133"/>
      <c r="AF495" s="151"/>
      <c r="AG495" s="72"/>
      <c r="AH495" s="106"/>
      <c r="AI495" s="106"/>
      <c r="AJ495" s="106"/>
      <c r="AK495" s="106"/>
      <c r="AL495" s="106"/>
      <c r="AM495" s="106"/>
      <c r="AN495" s="106"/>
      <c r="AO495" s="106"/>
      <c r="AP495" s="106"/>
      <c r="AQ495" s="106"/>
      <c r="AR495" s="106"/>
      <c r="AS495" s="106"/>
      <c r="AT495" s="106"/>
      <c r="AU495" s="106"/>
      <c r="AV495" s="106"/>
      <c r="AW495" s="106"/>
      <c r="AX495" s="106"/>
      <c r="AY495" s="106"/>
      <c r="AZ495" s="106"/>
      <c r="BA495" s="106"/>
      <c r="BB495" s="106"/>
      <c r="BC495" s="106"/>
      <c r="BD495" s="106"/>
      <c r="BE495" s="106"/>
      <c r="BF495" s="106"/>
      <c r="BG495" s="106"/>
      <c r="BH495" s="106"/>
      <c r="BI495" s="106"/>
      <c r="BJ495" s="106"/>
      <c r="BK495" s="106"/>
      <c r="BL495" s="106"/>
      <c r="BM495" s="106"/>
      <c r="BN495" s="106"/>
      <c r="BO495" s="106"/>
      <c r="BP495" s="106"/>
      <c r="BQ495" s="106"/>
      <c r="BR495" s="106"/>
      <c r="BS495" s="106"/>
      <c r="BT495" s="106"/>
      <c r="BU495" s="106"/>
      <c r="BV495" s="106"/>
      <c r="BW495" s="106"/>
      <c r="BX495" s="106"/>
      <c r="BY495" s="106"/>
      <c r="BZ495" s="106"/>
      <c r="CA495" s="106"/>
      <c r="CB495" s="106"/>
      <c r="CC495" s="106"/>
      <c r="CD495" s="106"/>
      <c r="CE495" s="106"/>
      <c r="CF495" s="106"/>
      <c r="CG495" s="106"/>
    </row>
    <row r="496" spans="1:85">
      <c r="A496" s="72"/>
      <c r="B496" s="145"/>
      <c r="C496" s="146"/>
      <c r="D496" s="9"/>
      <c r="E496" s="9"/>
      <c r="F496" s="133"/>
      <c r="G496" s="163"/>
      <c r="H496" s="146"/>
      <c r="I496" s="9"/>
      <c r="J496" s="9"/>
      <c r="K496" s="133"/>
      <c r="L496" s="164"/>
      <c r="M496" s="146"/>
      <c r="N496" s="9"/>
      <c r="O496" s="9"/>
      <c r="P496" s="133"/>
      <c r="Q496" s="164"/>
      <c r="R496" s="146"/>
      <c r="S496" s="9"/>
      <c r="T496" s="9"/>
      <c r="U496" s="133"/>
      <c r="V496" s="164"/>
      <c r="W496" s="146"/>
      <c r="X496" s="9"/>
      <c r="Y496" s="9"/>
      <c r="Z496" s="133"/>
      <c r="AA496" s="164"/>
      <c r="AB496" s="146"/>
      <c r="AC496" s="9"/>
      <c r="AD496" s="9"/>
      <c r="AE496" s="133"/>
      <c r="AF496" s="151"/>
      <c r="AG496" s="72"/>
      <c r="AH496" s="106"/>
      <c r="AI496" s="106"/>
      <c r="AJ496" s="106"/>
      <c r="AK496" s="106"/>
      <c r="AL496" s="106"/>
      <c r="AM496" s="106"/>
      <c r="AN496" s="106"/>
      <c r="AO496" s="106"/>
      <c r="AP496" s="106"/>
      <c r="AQ496" s="106"/>
      <c r="AR496" s="106"/>
      <c r="AS496" s="106"/>
      <c r="AT496" s="106"/>
      <c r="AU496" s="106"/>
      <c r="AV496" s="106"/>
      <c r="AW496" s="106"/>
      <c r="AX496" s="106"/>
      <c r="AY496" s="106"/>
      <c r="AZ496" s="106"/>
      <c r="BA496" s="106"/>
      <c r="BB496" s="106"/>
      <c r="BC496" s="106"/>
      <c r="BD496" s="106"/>
      <c r="BE496" s="106"/>
      <c r="BF496" s="106"/>
      <c r="BG496" s="106"/>
      <c r="BH496" s="106"/>
      <c r="BI496" s="106"/>
      <c r="BJ496" s="106"/>
      <c r="BK496" s="106"/>
      <c r="BL496" s="106"/>
      <c r="BM496" s="106"/>
      <c r="BN496" s="106"/>
      <c r="BO496" s="106"/>
      <c r="BP496" s="106"/>
      <c r="BQ496" s="106"/>
      <c r="BR496" s="106"/>
      <c r="BS496" s="106"/>
      <c r="BT496" s="106"/>
      <c r="BU496" s="106"/>
      <c r="BV496" s="106"/>
      <c r="BW496" s="106"/>
      <c r="BX496" s="106"/>
      <c r="BY496" s="106"/>
      <c r="BZ496" s="106"/>
      <c r="CA496" s="106"/>
      <c r="CB496" s="106"/>
      <c r="CC496" s="106"/>
      <c r="CD496" s="106"/>
      <c r="CE496" s="106"/>
      <c r="CF496" s="106"/>
      <c r="CG496" s="106"/>
    </row>
    <row r="497" spans="1:85">
      <c r="A497" s="72"/>
      <c r="G497" s="163"/>
      <c r="L497" s="164"/>
      <c r="Q497" s="164"/>
      <c r="V497" s="164"/>
      <c r="AA497" s="164"/>
      <c r="AG497" s="72"/>
      <c r="AH497" s="106"/>
      <c r="AI497" s="106"/>
      <c r="AJ497" s="106"/>
      <c r="AK497" s="106"/>
      <c r="AL497" s="106"/>
      <c r="AM497" s="106"/>
      <c r="AN497" s="106"/>
      <c r="AO497" s="106"/>
      <c r="AP497" s="106"/>
      <c r="AQ497" s="106"/>
      <c r="AR497" s="106"/>
      <c r="AS497" s="106"/>
      <c r="AT497" s="106"/>
      <c r="AU497" s="106"/>
      <c r="AV497" s="106"/>
      <c r="AW497" s="106"/>
      <c r="AX497" s="106"/>
      <c r="AY497" s="106"/>
      <c r="AZ497" s="106"/>
      <c r="BA497" s="106"/>
      <c r="BB497" s="106"/>
      <c r="BC497" s="106"/>
      <c r="BD497" s="106"/>
      <c r="BE497" s="106"/>
      <c r="BF497" s="106"/>
      <c r="BG497" s="106"/>
      <c r="BH497" s="106"/>
      <c r="BI497" s="106"/>
      <c r="BJ497" s="106"/>
      <c r="BK497" s="106"/>
      <c r="BL497" s="106"/>
      <c r="BM497" s="106"/>
      <c r="BN497" s="106"/>
      <c r="BO497" s="106"/>
      <c r="BP497" s="106"/>
      <c r="BQ497" s="106"/>
      <c r="BR497" s="106"/>
      <c r="BS497" s="106"/>
      <c r="BT497" s="106"/>
      <c r="BU497" s="106"/>
      <c r="BV497" s="106"/>
      <c r="BW497" s="106"/>
      <c r="BX497" s="106"/>
      <c r="BY497" s="106"/>
      <c r="BZ497" s="106"/>
      <c r="CA497" s="106"/>
      <c r="CB497" s="106"/>
      <c r="CC497" s="106"/>
      <c r="CD497" s="106"/>
      <c r="CE497" s="106"/>
      <c r="CF497" s="106"/>
      <c r="CG497" s="106"/>
    </row>
    <row r="498" spans="1:85">
      <c r="A498" s="72"/>
      <c r="G498" s="163"/>
      <c r="L498" s="164"/>
      <c r="Q498" s="164"/>
      <c r="V498" s="164"/>
      <c r="AA498" s="164"/>
      <c r="AG498" s="72"/>
      <c r="AH498" s="106"/>
      <c r="AI498" s="106"/>
      <c r="AJ498" s="106"/>
      <c r="AK498" s="106"/>
      <c r="AL498" s="106"/>
      <c r="AM498" s="106"/>
      <c r="AN498" s="106"/>
      <c r="AO498" s="106"/>
      <c r="AP498" s="106"/>
      <c r="AQ498" s="106"/>
      <c r="AR498" s="106"/>
      <c r="AS498" s="106"/>
      <c r="AT498" s="106"/>
      <c r="AU498" s="106"/>
      <c r="AV498" s="106"/>
      <c r="AW498" s="106"/>
      <c r="AX498" s="106"/>
      <c r="AY498" s="106"/>
      <c r="AZ498" s="106"/>
      <c r="BA498" s="106"/>
      <c r="BB498" s="106"/>
      <c r="BC498" s="106"/>
      <c r="BD498" s="106"/>
      <c r="BE498" s="106"/>
      <c r="BF498" s="106"/>
      <c r="BG498" s="106"/>
      <c r="BH498" s="106"/>
      <c r="BI498" s="106"/>
      <c r="BJ498" s="106"/>
      <c r="BK498" s="106"/>
      <c r="BL498" s="106"/>
      <c r="BM498" s="106"/>
      <c r="BN498" s="106"/>
      <c r="BO498" s="106"/>
      <c r="BP498" s="106"/>
      <c r="BQ498" s="106"/>
      <c r="BR498" s="106"/>
      <c r="BS498" s="106"/>
      <c r="BT498" s="106"/>
      <c r="BU498" s="106"/>
      <c r="BV498" s="106"/>
      <c r="BW498" s="106"/>
      <c r="BX498" s="106"/>
      <c r="BY498" s="106"/>
      <c r="BZ498" s="106"/>
      <c r="CA498" s="106"/>
      <c r="CB498" s="106"/>
      <c r="CC498" s="106"/>
      <c r="CD498" s="106"/>
      <c r="CE498" s="106"/>
      <c r="CF498" s="106"/>
      <c r="CG498" s="106"/>
    </row>
    <row r="499" spans="1:85">
      <c r="A499" s="72"/>
      <c r="G499" s="163"/>
      <c r="L499" s="164"/>
      <c r="Q499" s="164"/>
      <c r="V499" s="164"/>
      <c r="AA499" s="164"/>
      <c r="AG499" s="72"/>
      <c r="AH499" s="106"/>
      <c r="AI499" s="106"/>
      <c r="AJ499" s="106"/>
      <c r="AK499" s="106"/>
      <c r="AL499" s="106"/>
      <c r="AM499" s="106"/>
      <c r="AN499" s="106"/>
      <c r="AO499" s="106"/>
      <c r="AP499" s="106"/>
      <c r="AQ499" s="106"/>
      <c r="AR499" s="106"/>
      <c r="AS499" s="106"/>
      <c r="AT499" s="106"/>
      <c r="AU499" s="106"/>
      <c r="AV499" s="106"/>
      <c r="AW499" s="106"/>
      <c r="AX499" s="106"/>
      <c r="AY499" s="106"/>
      <c r="AZ499" s="106"/>
      <c r="BA499" s="106"/>
      <c r="BB499" s="106"/>
      <c r="BC499" s="106"/>
      <c r="BD499" s="106"/>
      <c r="BE499" s="106"/>
      <c r="BF499" s="106"/>
      <c r="BG499" s="106"/>
      <c r="BH499" s="106"/>
      <c r="BI499" s="106"/>
      <c r="BJ499" s="106"/>
      <c r="BK499" s="106"/>
      <c r="BL499" s="106"/>
      <c r="BM499" s="106"/>
      <c r="BN499" s="106"/>
      <c r="BO499" s="106"/>
      <c r="BP499" s="106"/>
      <c r="BQ499" s="106"/>
      <c r="BR499" s="106"/>
      <c r="BS499" s="106"/>
      <c r="BT499" s="106"/>
      <c r="BU499" s="106"/>
      <c r="BV499" s="106"/>
      <c r="BW499" s="106"/>
      <c r="BX499" s="106"/>
      <c r="BY499" s="106"/>
      <c r="BZ499" s="106"/>
      <c r="CA499" s="106"/>
      <c r="CB499" s="106"/>
      <c r="CC499" s="106"/>
      <c r="CD499" s="106"/>
      <c r="CE499" s="106"/>
      <c r="CF499" s="106"/>
      <c r="CG499" s="106"/>
    </row>
    <row r="500" spans="1:85">
      <c r="A500" s="72"/>
      <c r="G500" s="163"/>
      <c r="L500" s="164"/>
      <c r="Q500" s="164"/>
      <c r="V500" s="164"/>
      <c r="AA500" s="164"/>
      <c r="AG500" s="72"/>
      <c r="AH500" s="106"/>
      <c r="AI500" s="106"/>
      <c r="AJ500" s="106"/>
      <c r="AK500" s="106"/>
      <c r="AL500" s="106"/>
      <c r="AM500" s="106"/>
      <c r="AN500" s="106"/>
      <c r="AO500" s="106"/>
      <c r="AP500" s="106"/>
      <c r="AQ500" s="106"/>
      <c r="AR500" s="106"/>
      <c r="AS500" s="106"/>
      <c r="AT500" s="106"/>
      <c r="AU500" s="106"/>
      <c r="AV500" s="106"/>
      <c r="AW500" s="106"/>
      <c r="AX500" s="106"/>
      <c r="AY500" s="106"/>
      <c r="AZ500" s="106"/>
      <c r="BA500" s="106"/>
      <c r="BB500" s="106"/>
      <c r="BC500" s="106"/>
      <c r="BD500" s="106"/>
      <c r="BE500" s="106"/>
      <c r="BF500" s="106"/>
      <c r="BG500" s="106"/>
      <c r="BH500" s="106"/>
      <c r="BI500" s="106"/>
      <c r="BJ500" s="106"/>
      <c r="BK500" s="106"/>
      <c r="BL500" s="106"/>
      <c r="BM500" s="106"/>
      <c r="BN500" s="106"/>
      <c r="BO500" s="106"/>
      <c r="BP500" s="106"/>
      <c r="BQ500" s="106"/>
      <c r="BR500" s="106"/>
      <c r="BS500" s="106"/>
      <c r="BT500" s="106"/>
      <c r="BU500" s="106"/>
      <c r="BV500" s="106"/>
      <c r="BW500" s="106"/>
      <c r="BX500" s="106"/>
      <c r="BY500" s="106"/>
      <c r="BZ500" s="106"/>
      <c r="CA500" s="106"/>
      <c r="CB500" s="106"/>
      <c r="CC500" s="106"/>
      <c r="CD500" s="106"/>
      <c r="CE500" s="106"/>
      <c r="CF500" s="106"/>
      <c r="CG500" s="106"/>
    </row>
    <row r="501" spans="1:85">
      <c r="A501" s="72"/>
      <c r="G501" s="163"/>
      <c r="L501" s="164"/>
      <c r="Q501" s="164"/>
      <c r="V501" s="164"/>
      <c r="AA501" s="164"/>
      <c r="AG501" s="72"/>
      <c r="AH501" s="106"/>
      <c r="AI501" s="106"/>
      <c r="AJ501" s="106"/>
      <c r="AK501" s="106"/>
      <c r="AL501" s="106"/>
      <c r="AM501" s="106"/>
      <c r="AN501" s="106"/>
      <c r="AO501" s="106"/>
      <c r="AP501" s="106"/>
      <c r="AQ501" s="106"/>
      <c r="AR501" s="106"/>
      <c r="AS501" s="106"/>
      <c r="AT501" s="106"/>
      <c r="AU501" s="106"/>
      <c r="AV501" s="106"/>
      <c r="AW501" s="106"/>
      <c r="AX501" s="106"/>
      <c r="AY501" s="106"/>
      <c r="AZ501" s="106"/>
      <c r="BA501" s="106"/>
      <c r="BB501" s="106"/>
      <c r="BC501" s="106"/>
      <c r="BD501" s="106"/>
      <c r="BE501" s="106"/>
      <c r="BF501" s="106"/>
      <c r="BG501" s="106"/>
      <c r="BH501" s="106"/>
      <c r="BI501" s="106"/>
      <c r="BJ501" s="106"/>
      <c r="BK501" s="106"/>
      <c r="BL501" s="106"/>
      <c r="BM501" s="106"/>
      <c r="BN501" s="106"/>
      <c r="BO501" s="106"/>
      <c r="BP501" s="106"/>
      <c r="BQ501" s="106"/>
      <c r="BR501" s="106"/>
      <c r="BS501" s="106"/>
      <c r="BT501" s="106"/>
      <c r="BU501" s="106"/>
      <c r="BV501" s="106"/>
      <c r="BW501" s="106"/>
      <c r="BX501" s="106"/>
      <c r="BY501" s="106"/>
      <c r="BZ501" s="106"/>
      <c r="CA501" s="106"/>
      <c r="CB501" s="106"/>
      <c r="CC501" s="106"/>
      <c r="CD501" s="106"/>
      <c r="CE501" s="106"/>
      <c r="CF501" s="106"/>
      <c r="CG501" s="106"/>
    </row>
    <row r="502" spans="1:85">
      <c r="A502" s="72"/>
      <c r="G502" s="163"/>
      <c r="L502" s="164"/>
      <c r="Q502" s="164"/>
      <c r="V502" s="164"/>
      <c r="AA502" s="164"/>
      <c r="AG502" s="72"/>
      <c r="AH502" s="106"/>
      <c r="AI502" s="106"/>
      <c r="AJ502" s="106"/>
      <c r="AK502" s="106"/>
      <c r="AL502" s="106"/>
      <c r="AM502" s="106"/>
      <c r="AN502" s="106"/>
      <c r="AO502" s="106"/>
      <c r="AP502" s="106"/>
      <c r="AQ502" s="106"/>
      <c r="AR502" s="106"/>
      <c r="AS502" s="106"/>
      <c r="AT502" s="106"/>
      <c r="AU502" s="106"/>
      <c r="AV502" s="106"/>
      <c r="AW502" s="106"/>
      <c r="AX502" s="106"/>
      <c r="AY502" s="106"/>
      <c r="AZ502" s="106"/>
      <c r="BA502" s="106"/>
      <c r="BB502" s="106"/>
      <c r="BC502" s="106"/>
      <c r="BD502" s="106"/>
      <c r="BE502" s="106"/>
      <c r="BF502" s="106"/>
      <c r="BG502" s="106"/>
      <c r="BH502" s="106"/>
      <c r="BI502" s="106"/>
      <c r="BJ502" s="106"/>
      <c r="BK502" s="106"/>
      <c r="BL502" s="106"/>
      <c r="BM502" s="106"/>
      <c r="BN502" s="106"/>
      <c r="BO502" s="106"/>
      <c r="BP502" s="106"/>
      <c r="BQ502" s="106"/>
      <c r="BR502" s="106"/>
      <c r="BS502" s="106"/>
      <c r="BT502" s="106"/>
      <c r="BU502" s="106"/>
      <c r="BV502" s="106"/>
      <c r="BW502" s="106"/>
      <c r="BX502" s="106"/>
      <c r="BY502" s="106"/>
      <c r="BZ502" s="106"/>
      <c r="CA502" s="106"/>
      <c r="CB502" s="106"/>
      <c r="CC502" s="106"/>
      <c r="CD502" s="106"/>
      <c r="CE502" s="106"/>
      <c r="CF502" s="106"/>
      <c r="CG502" s="106"/>
    </row>
    <row r="503" spans="1:85">
      <c r="A503" s="72"/>
      <c r="G503" s="163"/>
      <c r="L503" s="164"/>
      <c r="Q503" s="164"/>
      <c r="V503" s="164"/>
      <c r="AA503" s="164"/>
      <c r="AG503" s="72"/>
      <c r="AH503" s="106"/>
      <c r="AI503" s="106"/>
      <c r="AJ503" s="106"/>
      <c r="AK503" s="106"/>
      <c r="AL503" s="106"/>
      <c r="AM503" s="106"/>
      <c r="AN503" s="106"/>
      <c r="AO503" s="106"/>
      <c r="AP503" s="106"/>
      <c r="AQ503" s="106"/>
      <c r="AR503" s="106"/>
      <c r="AS503" s="106"/>
      <c r="AT503" s="106"/>
      <c r="AU503" s="106"/>
      <c r="AV503" s="106"/>
      <c r="AW503" s="106"/>
      <c r="AX503" s="106"/>
      <c r="AY503" s="106"/>
      <c r="AZ503" s="106"/>
      <c r="BA503" s="106"/>
      <c r="BB503" s="106"/>
      <c r="BC503" s="106"/>
      <c r="BD503" s="106"/>
      <c r="BE503" s="106"/>
      <c r="BF503" s="106"/>
      <c r="BG503" s="106"/>
      <c r="BH503" s="106"/>
      <c r="BI503" s="106"/>
      <c r="BJ503" s="106"/>
      <c r="BK503" s="106"/>
      <c r="BL503" s="106"/>
      <c r="BM503" s="106"/>
      <c r="BN503" s="106"/>
      <c r="BO503" s="106"/>
      <c r="BP503" s="106"/>
      <c r="BQ503" s="106"/>
      <c r="BR503" s="106"/>
      <c r="BS503" s="106"/>
      <c r="BT503" s="106"/>
      <c r="BU503" s="106"/>
      <c r="BV503" s="106"/>
      <c r="BW503" s="106"/>
      <c r="BX503" s="106"/>
      <c r="BY503" s="106"/>
      <c r="BZ503" s="106"/>
      <c r="CA503" s="106"/>
      <c r="CB503" s="106"/>
      <c r="CC503" s="106"/>
      <c r="CD503" s="106"/>
      <c r="CE503" s="106"/>
      <c r="CF503" s="106"/>
      <c r="CG503" s="106"/>
    </row>
    <row r="504" spans="1:85">
      <c r="A504" s="72"/>
      <c r="G504" s="163"/>
      <c r="L504" s="164"/>
      <c r="Q504" s="164"/>
      <c r="V504" s="164"/>
      <c r="AA504" s="164"/>
      <c r="AG504" s="72"/>
      <c r="AH504" s="106"/>
      <c r="AI504" s="106"/>
      <c r="AJ504" s="106"/>
      <c r="AK504" s="106"/>
      <c r="AL504" s="106"/>
      <c r="AM504" s="106"/>
      <c r="AN504" s="106"/>
      <c r="AO504" s="106"/>
      <c r="AP504" s="106"/>
      <c r="AQ504" s="106"/>
      <c r="AR504" s="106"/>
      <c r="AS504" s="106"/>
      <c r="AT504" s="106"/>
      <c r="AU504" s="106"/>
      <c r="AV504" s="106"/>
      <c r="AW504" s="106"/>
      <c r="AX504" s="106"/>
      <c r="AY504" s="106"/>
      <c r="AZ504" s="106"/>
      <c r="BA504" s="106"/>
      <c r="BB504" s="106"/>
      <c r="BC504" s="106"/>
      <c r="BD504" s="106"/>
      <c r="BE504" s="106"/>
      <c r="BF504" s="106"/>
      <c r="BG504" s="106"/>
      <c r="BH504" s="106"/>
      <c r="BI504" s="106"/>
      <c r="BJ504" s="106"/>
      <c r="BK504" s="106"/>
      <c r="BL504" s="106"/>
      <c r="BM504" s="106"/>
      <c r="BN504" s="106"/>
      <c r="BO504" s="106"/>
      <c r="BP504" s="106"/>
      <c r="BQ504" s="106"/>
      <c r="BR504" s="106"/>
      <c r="BS504" s="106"/>
      <c r="BT504" s="106"/>
      <c r="BU504" s="106"/>
      <c r="BV504" s="106"/>
      <c r="BW504" s="106"/>
      <c r="BX504" s="106"/>
      <c r="BY504" s="106"/>
      <c r="BZ504" s="106"/>
      <c r="CA504" s="106"/>
      <c r="CB504" s="106"/>
      <c r="CC504" s="106"/>
      <c r="CD504" s="106"/>
      <c r="CE504" s="106"/>
      <c r="CF504" s="106"/>
      <c r="CG504" s="106"/>
    </row>
    <row r="505" spans="1:85">
      <c r="A505" s="72"/>
      <c r="G505" s="163"/>
      <c r="L505" s="164"/>
      <c r="Q505" s="164"/>
      <c r="V505" s="164"/>
      <c r="AA505" s="164"/>
      <c r="AG505" s="72"/>
      <c r="AH505" s="106"/>
      <c r="AI505" s="106"/>
      <c r="AJ505" s="106"/>
      <c r="AK505" s="106"/>
      <c r="AL505" s="106"/>
      <c r="AM505" s="106"/>
      <c r="AN505" s="106"/>
      <c r="AO505" s="106"/>
      <c r="AP505" s="106"/>
      <c r="AQ505" s="106"/>
      <c r="AR505" s="106"/>
      <c r="AS505" s="106"/>
      <c r="AT505" s="106"/>
      <c r="AU505" s="106"/>
      <c r="AV505" s="106"/>
      <c r="AW505" s="106"/>
      <c r="AX505" s="106"/>
      <c r="AY505" s="106"/>
      <c r="AZ505" s="106"/>
      <c r="BA505" s="106"/>
      <c r="BB505" s="106"/>
      <c r="BC505" s="106"/>
      <c r="BD505" s="106"/>
      <c r="BE505" s="106"/>
      <c r="BF505" s="106"/>
      <c r="BG505" s="106"/>
      <c r="BH505" s="106"/>
      <c r="BI505" s="106"/>
      <c r="BJ505" s="106"/>
      <c r="BK505" s="106"/>
      <c r="BL505" s="106"/>
      <c r="BM505" s="106"/>
      <c r="BN505" s="106"/>
      <c r="BO505" s="106"/>
      <c r="BP505" s="106"/>
      <c r="BQ505" s="106"/>
      <c r="BR505" s="106"/>
      <c r="BS505" s="106"/>
      <c r="BT505" s="106"/>
      <c r="BU505" s="106"/>
      <c r="BV505" s="106"/>
      <c r="BW505" s="106"/>
      <c r="BX505" s="106"/>
      <c r="BY505" s="106"/>
      <c r="BZ505" s="106"/>
      <c r="CA505" s="106"/>
      <c r="CB505" s="106"/>
      <c r="CC505" s="106"/>
      <c r="CD505" s="106"/>
      <c r="CE505" s="106"/>
      <c r="CF505" s="106"/>
      <c r="CG505" s="106"/>
    </row>
    <row r="506" spans="1:85">
      <c r="A506" s="72"/>
      <c r="G506" s="163"/>
      <c r="L506" s="164"/>
      <c r="Q506" s="164"/>
      <c r="V506" s="164"/>
      <c r="AA506" s="164"/>
      <c r="AG506" s="72"/>
      <c r="AH506" s="106"/>
      <c r="AI506" s="106"/>
      <c r="AJ506" s="106"/>
      <c r="AK506" s="106"/>
      <c r="AL506" s="106"/>
      <c r="AM506" s="106"/>
      <c r="AN506" s="106"/>
      <c r="AO506" s="106"/>
      <c r="AP506" s="106"/>
      <c r="AQ506" s="106"/>
      <c r="AR506" s="106"/>
      <c r="AS506" s="106"/>
      <c r="AT506" s="106"/>
      <c r="AU506" s="106"/>
      <c r="AV506" s="106"/>
      <c r="AW506" s="106"/>
      <c r="AX506" s="106"/>
      <c r="AY506" s="106"/>
      <c r="AZ506" s="106"/>
      <c r="BA506" s="106"/>
      <c r="BB506" s="106"/>
      <c r="BC506" s="106"/>
      <c r="BD506" s="106"/>
      <c r="BE506" s="106"/>
      <c r="BF506" s="106"/>
      <c r="BG506" s="106"/>
      <c r="BH506" s="106"/>
      <c r="BI506" s="106"/>
      <c r="BJ506" s="106"/>
      <c r="BK506" s="106"/>
      <c r="BL506" s="106"/>
      <c r="BM506" s="106"/>
      <c r="BN506" s="106"/>
      <c r="BO506" s="106"/>
      <c r="BP506" s="106"/>
      <c r="BQ506" s="106"/>
      <c r="BR506" s="106"/>
      <c r="BS506" s="106"/>
      <c r="BT506" s="106"/>
      <c r="BU506" s="106"/>
      <c r="BV506" s="106"/>
      <c r="BW506" s="106"/>
      <c r="BX506" s="106"/>
      <c r="BY506" s="106"/>
      <c r="BZ506" s="106"/>
      <c r="CA506" s="106"/>
      <c r="CB506" s="106"/>
      <c r="CC506" s="106"/>
      <c r="CD506" s="106"/>
      <c r="CE506" s="106"/>
      <c r="CF506" s="106"/>
      <c r="CG506" s="106"/>
    </row>
    <row r="507" spans="1:85">
      <c r="A507" s="72"/>
      <c r="G507" s="163"/>
      <c r="L507" s="164"/>
      <c r="Q507" s="164"/>
      <c r="V507" s="164"/>
      <c r="AA507" s="164"/>
      <c r="AG507" s="72"/>
      <c r="AH507" s="106"/>
      <c r="AI507" s="106"/>
      <c r="AJ507" s="106"/>
      <c r="AK507" s="106"/>
      <c r="AL507" s="106"/>
      <c r="AM507" s="106"/>
      <c r="AN507" s="106"/>
      <c r="AO507" s="106"/>
      <c r="AP507" s="106"/>
      <c r="AQ507" s="106"/>
      <c r="AR507" s="106"/>
      <c r="AS507" s="106"/>
      <c r="AT507" s="106"/>
      <c r="AU507" s="106"/>
      <c r="AV507" s="106"/>
      <c r="AW507" s="106"/>
      <c r="AX507" s="106"/>
      <c r="AY507" s="106"/>
      <c r="AZ507" s="106"/>
      <c r="BA507" s="106"/>
      <c r="BB507" s="106"/>
      <c r="BC507" s="106"/>
      <c r="BD507" s="106"/>
      <c r="BE507" s="106"/>
      <c r="BF507" s="106"/>
      <c r="BG507" s="106"/>
      <c r="BH507" s="106"/>
      <c r="BI507" s="106"/>
      <c r="BJ507" s="106"/>
      <c r="BK507" s="106"/>
      <c r="BL507" s="106"/>
      <c r="BM507" s="106"/>
      <c r="BN507" s="106"/>
      <c r="BO507" s="106"/>
      <c r="BP507" s="106"/>
      <c r="BQ507" s="106"/>
      <c r="BR507" s="106"/>
      <c r="BS507" s="106"/>
      <c r="BT507" s="106"/>
      <c r="BU507" s="106"/>
      <c r="BV507" s="106"/>
      <c r="BW507" s="106"/>
      <c r="BX507" s="106"/>
      <c r="BY507" s="106"/>
      <c r="BZ507" s="106"/>
      <c r="CA507" s="106"/>
      <c r="CB507" s="106"/>
      <c r="CC507" s="106"/>
      <c r="CD507" s="106"/>
      <c r="CE507" s="106"/>
      <c r="CF507" s="106"/>
      <c r="CG507" s="106"/>
    </row>
    <row r="508" spans="1:85">
      <c r="A508" s="72"/>
      <c r="G508" s="163"/>
      <c r="L508" s="164"/>
      <c r="Q508" s="164"/>
      <c r="V508" s="164"/>
      <c r="AA508" s="164"/>
      <c r="AG508" s="72"/>
      <c r="AH508" s="106"/>
      <c r="AI508" s="106"/>
      <c r="AJ508" s="106"/>
      <c r="AK508" s="106"/>
      <c r="AL508" s="106"/>
      <c r="AM508" s="106"/>
      <c r="AN508" s="106"/>
      <c r="AO508" s="106"/>
      <c r="AP508" s="106"/>
      <c r="AQ508" s="106"/>
      <c r="AR508" s="106"/>
      <c r="AS508" s="106"/>
      <c r="AT508" s="106"/>
      <c r="AU508" s="106"/>
      <c r="AV508" s="106"/>
      <c r="AW508" s="106"/>
      <c r="AX508" s="106"/>
      <c r="AY508" s="106"/>
      <c r="AZ508" s="106"/>
      <c r="BA508" s="106"/>
      <c r="BB508" s="106"/>
      <c r="BC508" s="106"/>
      <c r="BD508" s="106"/>
      <c r="BE508" s="106"/>
      <c r="BF508" s="106"/>
      <c r="BG508" s="106"/>
      <c r="BH508" s="106"/>
      <c r="BI508" s="106"/>
      <c r="BJ508" s="106"/>
      <c r="BK508" s="106"/>
      <c r="BL508" s="106"/>
      <c r="BM508" s="106"/>
      <c r="BN508" s="106"/>
      <c r="BO508" s="106"/>
      <c r="BP508" s="106"/>
      <c r="BQ508" s="106"/>
      <c r="BR508" s="106"/>
      <c r="BS508" s="106"/>
      <c r="BT508" s="106"/>
      <c r="BU508" s="106"/>
      <c r="BV508" s="106"/>
      <c r="BW508" s="106"/>
      <c r="BX508" s="106"/>
      <c r="BY508" s="106"/>
      <c r="BZ508" s="106"/>
      <c r="CA508" s="106"/>
      <c r="CB508" s="106"/>
      <c r="CC508" s="106"/>
      <c r="CD508" s="106"/>
      <c r="CE508" s="106"/>
      <c r="CF508" s="106"/>
      <c r="CG508" s="106"/>
    </row>
    <row r="509" spans="1:85">
      <c r="A509" s="72"/>
      <c r="G509" s="163"/>
      <c r="L509" s="164"/>
      <c r="Q509" s="164"/>
      <c r="V509" s="164"/>
      <c r="AA509" s="164"/>
      <c r="AG509" s="72"/>
      <c r="AH509" s="106"/>
      <c r="AI509" s="106"/>
      <c r="AJ509" s="106"/>
      <c r="AK509" s="106"/>
      <c r="AL509" s="106"/>
      <c r="AM509" s="106"/>
      <c r="AN509" s="106"/>
      <c r="AO509" s="106"/>
      <c r="AP509" s="106"/>
      <c r="AQ509" s="106"/>
      <c r="AR509" s="106"/>
      <c r="AS509" s="106"/>
      <c r="AT509" s="106"/>
      <c r="AU509" s="106"/>
      <c r="AV509" s="106"/>
      <c r="AW509" s="106"/>
      <c r="AX509" s="106"/>
      <c r="AY509" s="106"/>
      <c r="AZ509" s="106"/>
      <c r="BA509" s="106"/>
      <c r="BB509" s="106"/>
      <c r="BC509" s="106"/>
      <c r="BD509" s="106"/>
      <c r="BE509" s="106"/>
      <c r="BF509" s="106"/>
      <c r="BG509" s="106"/>
      <c r="BH509" s="106"/>
      <c r="BI509" s="106"/>
      <c r="BJ509" s="106"/>
      <c r="BK509" s="106"/>
      <c r="BL509" s="106"/>
      <c r="BM509" s="106"/>
      <c r="BN509" s="106"/>
      <c r="BO509" s="106"/>
      <c r="BP509" s="106"/>
      <c r="BQ509" s="106"/>
      <c r="BR509" s="106"/>
      <c r="BS509" s="106"/>
      <c r="BT509" s="106"/>
      <c r="BU509" s="106"/>
      <c r="BV509" s="106"/>
      <c r="BW509" s="106"/>
      <c r="BX509" s="106"/>
      <c r="BY509" s="106"/>
      <c r="BZ509" s="106"/>
      <c r="CA509" s="106"/>
      <c r="CB509" s="106"/>
      <c r="CC509" s="106"/>
      <c r="CD509" s="106"/>
      <c r="CE509" s="106"/>
      <c r="CF509" s="106"/>
      <c r="CG509" s="106"/>
    </row>
    <row r="510" spans="1:85">
      <c r="A510" s="72"/>
      <c r="G510" s="163"/>
      <c r="L510" s="164"/>
      <c r="Q510" s="164"/>
      <c r="V510" s="164"/>
      <c r="AA510" s="164"/>
      <c r="AG510" s="72"/>
      <c r="AH510" s="106"/>
      <c r="AI510" s="106"/>
      <c r="AJ510" s="106"/>
      <c r="AK510" s="106"/>
      <c r="AL510" s="106"/>
      <c r="AM510" s="106"/>
      <c r="AN510" s="106"/>
      <c r="AO510" s="106"/>
      <c r="AP510" s="106"/>
      <c r="AQ510" s="106"/>
      <c r="AR510" s="106"/>
      <c r="AS510" s="106"/>
      <c r="AT510" s="106"/>
      <c r="AU510" s="106"/>
      <c r="AV510" s="106"/>
      <c r="AW510" s="106"/>
      <c r="AX510" s="106"/>
      <c r="AY510" s="106"/>
      <c r="AZ510" s="106"/>
      <c r="BA510" s="106"/>
      <c r="BB510" s="106"/>
      <c r="BC510" s="106"/>
      <c r="BD510" s="106"/>
      <c r="BE510" s="106"/>
      <c r="BF510" s="106"/>
      <c r="BG510" s="106"/>
      <c r="BH510" s="106"/>
      <c r="BI510" s="106"/>
      <c r="BJ510" s="106"/>
      <c r="BK510" s="106"/>
      <c r="BL510" s="106"/>
      <c r="BM510" s="106"/>
      <c r="BN510" s="106"/>
      <c r="BO510" s="106"/>
      <c r="BP510" s="106"/>
      <c r="BQ510" s="106"/>
      <c r="BR510" s="106"/>
      <c r="BS510" s="106"/>
      <c r="BT510" s="106"/>
      <c r="BU510" s="106"/>
      <c r="BV510" s="106"/>
      <c r="BW510" s="106"/>
      <c r="BX510" s="106"/>
      <c r="BY510" s="106"/>
      <c r="BZ510" s="106"/>
      <c r="CA510" s="106"/>
      <c r="CB510" s="106"/>
      <c r="CC510" s="106"/>
      <c r="CD510" s="106"/>
      <c r="CE510" s="106"/>
      <c r="CF510" s="106"/>
      <c r="CG510" s="106"/>
    </row>
    <row r="511" spans="1:85">
      <c r="A511" s="72"/>
      <c r="G511" s="163"/>
      <c r="L511" s="164"/>
      <c r="Q511" s="164"/>
      <c r="V511" s="164"/>
      <c r="AA511" s="164"/>
      <c r="AG511" s="72"/>
      <c r="AH511" s="106"/>
      <c r="AI511" s="106"/>
      <c r="AJ511" s="106"/>
      <c r="AK511" s="106"/>
      <c r="AL511" s="106"/>
      <c r="AM511" s="106"/>
      <c r="AN511" s="106"/>
      <c r="AO511" s="106"/>
      <c r="AP511" s="106"/>
      <c r="AQ511" s="106"/>
      <c r="AR511" s="106"/>
      <c r="AS511" s="106"/>
      <c r="AT511" s="106"/>
      <c r="AU511" s="106"/>
      <c r="AV511" s="106"/>
      <c r="AW511" s="106"/>
      <c r="AX511" s="106"/>
      <c r="AY511" s="106"/>
      <c r="AZ511" s="106"/>
      <c r="BA511" s="106"/>
      <c r="BB511" s="106"/>
      <c r="BC511" s="106"/>
      <c r="BD511" s="106"/>
      <c r="BE511" s="106"/>
      <c r="BF511" s="106"/>
      <c r="BG511" s="106"/>
      <c r="BH511" s="106"/>
      <c r="BI511" s="106"/>
      <c r="BJ511" s="106"/>
      <c r="BK511" s="106"/>
      <c r="BL511" s="106"/>
      <c r="BM511" s="106"/>
      <c r="BN511" s="106"/>
      <c r="BO511" s="106"/>
      <c r="BP511" s="106"/>
      <c r="BQ511" s="106"/>
      <c r="BR511" s="106"/>
      <c r="BS511" s="106"/>
      <c r="BT511" s="106"/>
      <c r="BU511" s="106"/>
      <c r="BV511" s="106"/>
      <c r="BW511" s="106"/>
      <c r="BX511" s="106"/>
      <c r="BY511" s="106"/>
      <c r="BZ511" s="106"/>
      <c r="CA511" s="106"/>
      <c r="CB511" s="106"/>
      <c r="CC511" s="106"/>
      <c r="CD511" s="106"/>
      <c r="CE511" s="106"/>
      <c r="CF511" s="106"/>
      <c r="CG511" s="106"/>
    </row>
    <row r="512" spans="1:85">
      <c r="A512" s="72"/>
      <c r="G512" s="163"/>
      <c r="L512" s="164"/>
      <c r="Q512" s="164"/>
      <c r="V512" s="164"/>
      <c r="AA512" s="164"/>
      <c r="AG512" s="72"/>
      <c r="AH512" s="106"/>
      <c r="AI512" s="106"/>
      <c r="AJ512" s="106"/>
      <c r="AK512" s="106"/>
      <c r="AL512" s="106"/>
      <c r="AM512" s="106"/>
      <c r="AN512" s="106"/>
      <c r="AO512" s="106"/>
      <c r="AP512" s="106"/>
      <c r="AQ512" s="106"/>
      <c r="AR512" s="106"/>
      <c r="AS512" s="106"/>
      <c r="AT512" s="106"/>
      <c r="AU512" s="106"/>
      <c r="AV512" s="106"/>
      <c r="AW512" s="106"/>
      <c r="AX512" s="106"/>
      <c r="AY512" s="106"/>
      <c r="AZ512" s="106"/>
      <c r="BA512" s="106"/>
      <c r="BB512" s="106"/>
      <c r="BC512" s="106"/>
      <c r="BD512" s="106"/>
      <c r="BE512" s="106"/>
      <c r="BF512" s="106"/>
      <c r="BG512" s="106"/>
      <c r="BH512" s="106"/>
      <c r="BI512" s="106"/>
      <c r="BJ512" s="106"/>
      <c r="BK512" s="106"/>
      <c r="BL512" s="106"/>
      <c r="BM512" s="106"/>
      <c r="BN512" s="106"/>
      <c r="BO512" s="106"/>
      <c r="BP512" s="106"/>
      <c r="BQ512" s="106"/>
      <c r="BR512" s="106"/>
      <c r="BS512" s="106"/>
      <c r="BT512" s="106"/>
      <c r="BU512" s="106"/>
      <c r="BV512" s="106"/>
      <c r="BW512" s="106"/>
      <c r="BX512" s="106"/>
      <c r="BY512" s="106"/>
      <c r="BZ512" s="106"/>
      <c r="CA512" s="106"/>
      <c r="CB512" s="106"/>
      <c r="CC512" s="106"/>
      <c r="CD512" s="106"/>
      <c r="CE512" s="106"/>
      <c r="CF512" s="106"/>
      <c r="CG512" s="106"/>
    </row>
    <row r="513" spans="1:85">
      <c r="A513" s="72"/>
      <c r="G513" s="163"/>
      <c r="L513" s="164"/>
      <c r="Q513" s="164"/>
      <c r="V513" s="164"/>
      <c r="AA513" s="164"/>
      <c r="AG513" s="72"/>
      <c r="AH513" s="106"/>
      <c r="AI513" s="106"/>
      <c r="AJ513" s="106"/>
      <c r="AK513" s="106"/>
      <c r="AL513" s="106"/>
      <c r="AM513" s="106"/>
      <c r="AN513" s="106"/>
      <c r="AO513" s="106"/>
      <c r="AP513" s="106"/>
      <c r="AQ513" s="106"/>
      <c r="AR513" s="106"/>
      <c r="AS513" s="106"/>
      <c r="AT513" s="106"/>
      <c r="AU513" s="106"/>
      <c r="AV513" s="106"/>
      <c r="AW513" s="106"/>
      <c r="AX513" s="106"/>
      <c r="AY513" s="106"/>
      <c r="AZ513" s="106"/>
      <c r="BA513" s="106"/>
      <c r="BB513" s="106"/>
      <c r="BC513" s="106"/>
      <c r="BD513" s="106"/>
      <c r="BE513" s="106"/>
      <c r="BF513" s="106"/>
      <c r="BG513" s="106"/>
      <c r="BH513" s="106"/>
      <c r="BI513" s="106"/>
      <c r="BJ513" s="106"/>
      <c r="BK513" s="106"/>
      <c r="BL513" s="106"/>
      <c r="BM513" s="106"/>
      <c r="BN513" s="106"/>
      <c r="BO513" s="106"/>
      <c r="BP513" s="106"/>
      <c r="BQ513" s="106"/>
      <c r="BR513" s="106"/>
      <c r="BS513" s="106"/>
      <c r="BT513" s="106"/>
      <c r="BU513" s="106"/>
      <c r="BV513" s="106"/>
      <c r="BW513" s="106"/>
      <c r="BX513" s="106"/>
      <c r="BY513" s="106"/>
      <c r="BZ513" s="106"/>
      <c r="CA513" s="106"/>
      <c r="CB513" s="106"/>
      <c r="CC513" s="106"/>
      <c r="CD513" s="106"/>
      <c r="CE513" s="106"/>
      <c r="CF513" s="106"/>
      <c r="CG513" s="106"/>
    </row>
    <row r="514" spans="1:85">
      <c r="A514" s="72"/>
      <c r="G514" s="163"/>
      <c r="L514" s="164"/>
      <c r="Q514" s="164"/>
      <c r="V514" s="164"/>
      <c r="AA514" s="164"/>
      <c r="AG514" s="72"/>
      <c r="AH514" s="106"/>
      <c r="AI514" s="106"/>
      <c r="AJ514" s="106"/>
      <c r="AK514" s="106"/>
      <c r="AL514" s="106"/>
      <c r="AM514" s="106"/>
      <c r="AN514" s="106"/>
      <c r="AO514" s="106"/>
      <c r="AP514" s="106"/>
      <c r="AQ514" s="106"/>
      <c r="AR514" s="106"/>
      <c r="AS514" s="106"/>
      <c r="AT514" s="106"/>
      <c r="AU514" s="106"/>
      <c r="AV514" s="106"/>
      <c r="AW514" s="106"/>
      <c r="AX514" s="106"/>
      <c r="AY514" s="106"/>
      <c r="AZ514" s="106"/>
      <c r="BA514" s="106"/>
      <c r="BB514" s="106"/>
      <c r="BC514" s="106"/>
      <c r="BD514" s="106"/>
      <c r="BE514" s="106"/>
      <c r="BF514" s="106"/>
      <c r="BG514" s="106"/>
      <c r="BH514" s="106"/>
      <c r="BI514" s="106"/>
      <c r="BJ514" s="106"/>
      <c r="BK514" s="106"/>
      <c r="BL514" s="106"/>
      <c r="BM514" s="106"/>
      <c r="BN514" s="106"/>
      <c r="BO514" s="106"/>
      <c r="BP514" s="106"/>
      <c r="BQ514" s="106"/>
      <c r="BR514" s="106"/>
      <c r="BS514" s="106"/>
      <c r="BT514" s="106"/>
      <c r="BU514" s="106"/>
      <c r="BV514" s="106"/>
      <c r="BW514" s="106"/>
      <c r="BX514" s="106"/>
      <c r="BY514" s="106"/>
      <c r="BZ514" s="106"/>
      <c r="CA514" s="106"/>
      <c r="CB514" s="106"/>
      <c r="CC514" s="106"/>
      <c r="CD514" s="106"/>
      <c r="CE514" s="106"/>
      <c r="CF514" s="106"/>
      <c r="CG514" s="106"/>
    </row>
    <row r="515" spans="1:85">
      <c r="A515" s="72"/>
      <c r="G515" s="163"/>
      <c r="L515" s="164"/>
      <c r="Q515" s="164"/>
      <c r="V515" s="164"/>
      <c r="AA515" s="164"/>
      <c r="AG515" s="72"/>
      <c r="AH515" s="106"/>
      <c r="AI515" s="106"/>
      <c r="AJ515" s="106"/>
      <c r="AK515" s="106"/>
      <c r="AL515" s="106"/>
      <c r="AM515" s="106"/>
      <c r="AN515" s="106"/>
      <c r="AO515" s="106"/>
      <c r="AP515" s="106"/>
      <c r="AQ515" s="106"/>
      <c r="AR515" s="106"/>
      <c r="AS515" s="106"/>
      <c r="AT515" s="106"/>
      <c r="AU515" s="106"/>
      <c r="AV515" s="106"/>
      <c r="AW515" s="106"/>
      <c r="AX515" s="106"/>
      <c r="AY515" s="106"/>
      <c r="AZ515" s="106"/>
      <c r="BA515" s="106"/>
      <c r="BB515" s="106"/>
      <c r="BC515" s="106"/>
      <c r="BD515" s="106"/>
      <c r="BE515" s="106"/>
      <c r="BF515" s="106"/>
      <c r="BG515" s="106"/>
      <c r="BH515" s="106"/>
      <c r="BI515" s="106"/>
      <c r="BJ515" s="106"/>
      <c r="BK515" s="106"/>
      <c r="BL515" s="106"/>
      <c r="BM515" s="106"/>
      <c r="BN515" s="106"/>
      <c r="BO515" s="106"/>
      <c r="BP515" s="106"/>
      <c r="BQ515" s="106"/>
      <c r="BR515" s="106"/>
      <c r="BS515" s="106"/>
      <c r="BT515" s="106"/>
      <c r="BU515" s="106"/>
      <c r="BV515" s="106"/>
      <c r="BW515" s="106"/>
      <c r="BX515" s="106"/>
      <c r="BY515" s="106"/>
      <c r="BZ515" s="106"/>
      <c r="CA515" s="106"/>
      <c r="CB515" s="106"/>
      <c r="CC515" s="106"/>
      <c r="CD515" s="106"/>
      <c r="CE515" s="106"/>
      <c r="CF515" s="106"/>
      <c r="CG515" s="106"/>
    </row>
    <row r="516" spans="1:85">
      <c r="A516" s="72"/>
      <c r="G516" s="163"/>
      <c r="L516" s="164"/>
      <c r="Q516" s="164"/>
      <c r="V516" s="164"/>
      <c r="AA516" s="164"/>
      <c r="AG516" s="72"/>
      <c r="AH516" s="106"/>
      <c r="AI516" s="106"/>
      <c r="AJ516" s="106"/>
      <c r="AK516" s="106"/>
      <c r="AL516" s="106"/>
      <c r="AM516" s="106"/>
      <c r="AN516" s="106"/>
      <c r="AO516" s="106"/>
      <c r="AP516" s="106"/>
      <c r="AQ516" s="106"/>
      <c r="AR516" s="106"/>
      <c r="AS516" s="106"/>
      <c r="AT516" s="106"/>
      <c r="AU516" s="106"/>
      <c r="AV516" s="106"/>
      <c r="AW516" s="106"/>
      <c r="AX516" s="106"/>
      <c r="AY516" s="106"/>
      <c r="AZ516" s="106"/>
      <c r="BA516" s="106"/>
      <c r="BB516" s="106"/>
      <c r="BC516" s="106"/>
      <c r="BD516" s="106"/>
      <c r="BE516" s="106"/>
      <c r="BF516" s="106"/>
      <c r="BG516" s="106"/>
      <c r="BH516" s="106"/>
      <c r="BI516" s="106"/>
      <c r="BJ516" s="106"/>
      <c r="BK516" s="106"/>
      <c r="BL516" s="106"/>
      <c r="BM516" s="106"/>
      <c r="BN516" s="106"/>
      <c r="BO516" s="106"/>
      <c r="BP516" s="106"/>
      <c r="BQ516" s="106"/>
      <c r="BR516" s="106"/>
      <c r="BS516" s="106"/>
      <c r="BT516" s="106"/>
      <c r="BU516" s="106"/>
      <c r="BV516" s="106"/>
      <c r="BW516" s="106"/>
      <c r="BX516" s="106"/>
      <c r="BY516" s="106"/>
      <c r="BZ516" s="106"/>
      <c r="CA516" s="106"/>
      <c r="CB516" s="106"/>
      <c r="CC516" s="106"/>
      <c r="CD516" s="106"/>
      <c r="CE516" s="106"/>
      <c r="CF516" s="106"/>
      <c r="CG516" s="106"/>
    </row>
    <row r="517" spans="1:85">
      <c r="A517" s="72"/>
      <c r="G517" s="163"/>
      <c r="L517" s="164"/>
      <c r="Q517" s="164"/>
      <c r="V517" s="164"/>
      <c r="AA517" s="164"/>
      <c r="AG517" s="72"/>
      <c r="AH517" s="106"/>
      <c r="AI517" s="106"/>
      <c r="AJ517" s="106"/>
      <c r="AK517" s="106"/>
      <c r="AL517" s="106"/>
      <c r="AM517" s="106"/>
      <c r="AN517" s="106"/>
      <c r="AO517" s="106"/>
      <c r="AP517" s="106"/>
      <c r="AQ517" s="106"/>
      <c r="AR517" s="106"/>
      <c r="AS517" s="106"/>
      <c r="AT517" s="106"/>
      <c r="AU517" s="106"/>
      <c r="AV517" s="106"/>
      <c r="AW517" s="106"/>
      <c r="AX517" s="106"/>
      <c r="AY517" s="106"/>
      <c r="AZ517" s="106"/>
      <c r="BA517" s="106"/>
      <c r="BB517" s="106"/>
      <c r="BC517" s="106"/>
      <c r="BD517" s="106"/>
      <c r="BE517" s="106"/>
      <c r="BF517" s="106"/>
      <c r="BG517" s="106"/>
      <c r="BH517" s="106"/>
      <c r="BI517" s="106"/>
      <c r="BJ517" s="106"/>
      <c r="BK517" s="106"/>
      <c r="BL517" s="106"/>
      <c r="BM517" s="106"/>
      <c r="BN517" s="106"/>
      <c r="BO517" s="106"/>
      <c r="BP517" s="106"/>
      <c r="BQ517" s="106"/>
      <c r="BR517" s="106"/>
      <c r="BS517" s="106"/>
      <c r="BT517" s="106"/>
      <c r="BU517" s="106"/>
      <c r="BV517" s="106"/>
      <c r="BW517" s="106"/>
      <c r="BX517" s="106"/>
      <c r="BY517" s="106"/>
      <c r="BZ517" s="106"/>
      <c r="CA517" s="106"/>
      <c r="CB517" s="106"/>
      <c r="CC517" s="106"/>
      <c r="CD517" s="106"/>
      <c r="CE517" s="106"/>
      <c r="CF517" s="106"/>
      <c r="CG517" s="106"/>
    </row>
    <row r="518" spans="1:85">
      <c r="A518" s="72"/>
      <c r="G518" s="163"/>
      <c r="L518" s="164"/>
      <c r="Q518" s="164"/>
      <c r="V518" s="164"/>
      <c r="AA518" s="164"/>
      <c r="AG518" s="72"/>
      <c r="AH518" s="106"/>
      <c r="AI518" s="106"/>
      <c r="AJ518" s="106"/>
      <c r="AK518" s="106"/>
      <c r="AL518" s="106"/>
      <c r="AM518" s="106"/>
      <c r="AN518" s="106"/>
      <c r="AO518" s="106"/>
      <c r="AP518" s="106"/>
      <c r="AQ518" s="106"/>
      <c r="AR518" s="106"/>
      <c r="AS518" s="106"/>
      <c r="AT518" s="106"/>
      <c r="AU518" s="106"/>
      <c r="AV518" s="106"/>
      <c r="AW518" s="106"/>
      <c r="AX518" s="106"/>
      <c r="AY518" s="106"/>
      <c r="AZ518" s="106"/>
      <c r="BA518" s="106"/>
      <c r="BB518" s="106"/>
      <c r="BC518" s="106"/>
      <c r="BD518" s="106"/>
      <c r="BE518" s="106"/>
      <c r="BF518" s="106"/>
      <c r="BG518" s="106"/>
      <c r="BH518" s="106"/>
      <c r="BI518" s="106"/>
      <c r="BJ518" s="106"/>
      <c r="BK518" s="106"/>
      <c r="BL518" s="106"/>
      <c r="BM518" s="106"/>
      <c r="BN518" s="106"/>
      <c r="BO518" s="106"/>
      <c r="BP518" s="106"/>
      <c r="BQ518" s="106"/>
      <c r="BR518" s="106"/>
      <c r="BS518" s="106"/>
      <c r="BT518" s="106"/>
      <c r="BU518" s="106"/>
      <c r="BV518" s="106"/>
      <c r="BW518" s="106"/>
      <c r="BX518" s="106"/>
      <c r="BY518" s="106"/>
      <c r="BZ518" s="106"/>
      <c r="CA518" s="106"/>
      <c r="CB518" s="106"/>
      <c r="CC518" s="106"/>
      <c r="CD518" s="106"/>
      <c r="CE518" s="106"/>
      <c r="CF518" s="106"/>
      <c r="CG518" s="106"/>
    </row>
    <row r="519" spans="1:85">
      <c r="A519" s="72"/>
      <c r="G519" s="163"/>
      <c r="L519" s="164"/>
      <c r="Q519" s="164"/>
      <c r="V519" s="164"/>
      <c r="AA519" s="164"/>
      <c r="AG519" s="72"/>
      <c r="AH519" s="106"/>
      <c r="AI519" s="106"/>
      <c r="AJ519" s="106"/>
      <c r="AK519" s="106"/>
      <c r="AL519" s="106"/>
      <c r="AM519" s="106"/>
      <c r="AN519" s="106"/>
      <c r="AO519" s="106"/>
      <c r="AP519" s="106"/>
      <c r="AQ519" s="106"/>
      <c r="AR519" s="106"/>
      <c r="AS519" s="106"/>
      <c r="AT519" s="106"/>
      <c r="AU519" s="106"/>
      <c r="AV519" s="106"/>
      <c r="AW519" s="106"/>
      <c r="AX519" s="106"/>
      <c r="AY519" s="106"/>
      <c r="AZ519" s="106"/>
      <c r="BA519" s="106"/>
      <c r="BB519" s="106"/>
      <c r="BC519" s="106"/>
      <c r="BD519" s="106"/>
      <c r="BE519" s="106"/>
      <c r="BF519" s="106"/>
      <c r="BG519" s="106"/>
      <c r="BH519" s="106"/>
      <c r="BI519" s="106"/>
      <c r="BJ519" s="106"/>
      <c r="BK519" s="106"/>
      <c r="BL519" s="106"/>
      <c r="BM519" s="106"/>
      <c r="BN519" s="106"/>
      <c r="BO519" s="106"/>
      <c r="BP519" s="106"/>
      <c r="BQ519" s="106"/>
      <c r="BR519" s="106"/>
      <c r="BS519" s="106"/>
      <c r="BT519" s="106"/>
      <c r="BU519" s="106"/>
      <c r="BV519" s="106"/>
      <c r="BW519" s="106"/>
      <c r="BX519" s="106"/>
      <c r="BY519" s="106"/>
      <c r="BZ519" s="106"/>
      <c r="CA519" s="106"/>
      <c r="CB519" s="106"/>
      <c r="CC519" s="106"/>
      <c r="CD519" s="106"/>
      <c r="CE519" s="106"/>
      <c r="CF519" s="106"/>
      <c r="CG519" s="106"/>
    </row>
    <row r="520" spans="1:85">
      <c r="A520" s="72"/>
      <c r="G520" s="163"/>
      <c r="L520" s="164"/>
      <c r="Q520" s="164"/>
      <c r="V520" s="164"/>
      <c r="AA520" s="164"/>
      <c r="AG520" s="72"/>
      <c r="AH520" s="106"/>
      <c r="AI520" s="106"/>
      <c r="AJ520" s="106"/>
      <c r="AK520" s="106"/>
      <c r="AL520" s="106"/>
      <c r="AM520" s="106"/>
      <c r="AN520" s="106"/>
      <c r="AO520" s="106"/>
      <c r="AP520" s="106"/>
      <c r="AQ520" s="106"/>
      <c r="AR520" s="106"/>
      <c r="AS520" s="106"/>
      <c r="AT520" s="106"/>
      <c r="AU520" s="106"/>
      <c r="AV520" s="106"/>
      <c r="AW520" s="106"/>
      <c r="AX520" s="106"/>
      <c r="AY520" s="106"/>
      <c r="AZ520" s="106"/>
      <c r="BA520" s="106"/>
      <c r="BB520" s="106"/>
      <c r="BC520" s="106"/>
      <c r="BD520" s="106"/>
      <c r="BE520" s="106"/>
      <c r="BF520" s="106"/>
      <c r="BG520" s="106"/>
      <c r="BH520" s="106"/>
      <c r="BI520" s="106"/>
      <c r="BJ520" s="106"/>
      <c r="BK520" s="106"/>
      <c r="BL520" s="106"/>
      <c r="BM520" s="106"/>
      <c r="BN520" s="106"/>
      <c r="BO520" s="106"/>
      <c r="BP520" s="106"/>
      <c r="BQ520" s="106"/>
      <c r="BR520" s="106"/>
      <c r="BS520" s="106"/>
      <c r="BT520" s="106"/>
      <c r="BU520" s="106"/>
      <c r="BV520" s="106"/>
      <c r="BW520" s="106"/>
      <c r="BX520" s="106"/>
      <c r="BY520" s="106"/>
      <c r="BZ520" s="106"/>
      <c r="CA520" s="106"/>
      <c r="CB520" s="106"/>
      <c r="CC520" s="106"/>
      <c r="CD520" s="106"/>
      <c r="CE520" s="106"/>
      <c r="CF520" s="106"/>
      <c r="CG520" s="106"/>
    </row>
    <row r="521" spans="1:85">
      <c r="A521" s="72"/>
      <c r="G521" s="163"/>
      <c r="L521" s="164"/>
      <c r="Q521" s="164"/>
      <c r="V521" s="164"/>
      <c r="AA521" s="164"/>
      <c r="AG521" s="72"/>
      <c r="AH521" s="106"/>
      <c r="AI521" s="106"/>
      <c r="AJ521" s="106"/>
      <c r="AK521" s="106"/>
      <c r="AL521" s="106"/>
      <c r="AM521" s="106"/>
      <c r="AN521" s="106"/>
      <c r="AO521" s="106"/>
      <c r="AP521" s="106"/>
      <c r="AQ521" s="106"/>
      <c r="AR521" s="106"/>
      <c r="AS521" s="106"/>
      <c r="AT521" s="106"/>
      <c r="AU521" s="106"/>
      <c r="AV521" s="106"/>
      <c r="AW521" s="106"/>
      <c r="AX521" s="106"/>
      <c r="AY521" s="106"/>
      <c r="AZ521" s="106"/>
      <c r="BA521" s="106"/>
      <c r="BB521" s="106"/>
      <c r="BC521" s="106"/>
      <c r="BD521" s="106"/>
      <c r="BE521" s="106"/>
      <c r="BF521" s="106"/>
      <c r="BG521" s="106"/>
      <c r="BH521" s="106"/>
      <c r="BI521" s="106"/>
      <c r="BJ521" s="106"/>
      <c r="BK521" s="106"/>
      <c r="BL521" s="106"/>
      <c r="BM521" s="106"/>
      <c r="BN521" s="106"/>
      <c r="BO521" s="106"/>
      <c r="BP521" s="106"/>
      <c r="BQ521" s="106"/>
      <c r="BR521" s="106"/>
      <c r="BS521" s="106"/>
      <c r="BT521" s="106"/>
      <c r="BU521" s="106"/>
      <c r="BV521" s="106"/>
      <c r="BW521" s="106"/>
      <c r="BX521" s="106"/>
      <c r="BY521" s="106"/>
      <c r="BZ521" s="106"/>
      <c r="CA521" s="106"/>
      <c r="CB521" s="106"/>
      <c r="CC521" s="106"/>
      <c r="CD521" s="106"/>
      <c r="CE521" s="106"/>
      <c r="CF521" s="106"/>
      <c r="CG521" s="106"/>
    </row>
    <row r="522" spans="1:85">
      <c r="A522" s="72"/>
      <c r="G522" s="163"/>
      <c r="L522" s="164"/>
      <c r="Q522" s="164"/>
      <c r="V522" s="164"/>
      <c r="AA522" s="164"/>
      <c r="AG522" s="72"/>
      <c r="AH522" s="106"/>
      <c r="AI522" s="106"/>
      <c r="AJ522" s="106"/>
      <c r="AK522" s="106"/>
      <c r="AL522" s="106"/>
      <c r="AM522" s="106"/>
      <c r="AN522" s="106"/>
      <c r="AO522" s="106"/>
      <c r="AP522" s="106"/>
      <c r="AQ522" s="106"/>
      <c r="AR522" s="106"/>
      <c r="AS522" s="106"/>
      <c r="AT522" s="106"/>
      <c r="AU522" s="106"/>
      <c r="AV522" s="106"/>
      <c r="AW522" s="106"/>
      <c r="AX522" s="106"/>
      <c r="AY522" s="106"/>
      <c r="AZ522" s="106"/>
      <c r="BA522" s="106"/>
      <c r="BB522" s="106"/>
      <c r="BC522" s="106"/>
      <c r="BD522" s="106"/>
      <c r="BE522" s="106"/>
      <c r="BF522" s="106"/>
      <c r="BG522" s="106"/>
      <c r="BH522" s="106"/>
      <c r="BI522" s="106"/>
      <c r="BJ522" s="106"/>
      <c r="BK522" s="106"/>
      <c r="BL522" s="106"/>
      <c r="BM522" s="106"/>
      <c r="BN522" s="106"/>
      <c r="BO522" s="106"/>
      <c r="BP522" s="106"/>
      <c r="BQ522" s="106"/>
      <c r="BR522" s="106"/>
      <c r="BS522" s="106"/>
      <c r="BT522" s="106"/>
      <c r="BU522" s="106"/>
      <c r="BV522" s="106"/>
      <c r="BW522" s="106"/>
      <c r="BX522" s="106"/>
      <c r="BY522" s="106"/>
      <c r="BZ522" s="106"/>
      <c r="CA522" s="106"/>
      <c r="CB522" s="106"/>
      <c r="CC522" s="106"/>
      <c r="CD522" s="106"/>
      <c r="CE522" s="106"/>
      <c r="CF522" s="106"/>
      <c r="CG522" s="106"/>
    </row>
    <row r="523" spans="1:85">
      <c r="A523" s="72"/>
      <c r="G523" s="163"/>
      <c r="L523" s="164"/>
      <c r="Q523" s="164"/>
      <c r="V523" s="164"/>
      <c r="AA523" s="164"/>
      <c r="AG523" s="72"/>
      <c r="AH523" s="106"/>
      <c r="AI523" s="106"/>
      <c r="AJ523" s="106"/>
      <c r="AK523" s="106"/>
      <c r="AL523" s="106"/>
      <c r="AM523" s="106"/>
      <c r="AN523" s="106"/>
      <c r="AO523" s="106"/>
      <c r="AP523" s="106"/>
      <c r="AQ523" s="106"/>
      <c r="AR523" s="106"/>
      <c r="AS523" s="106"/>
      <c r="AT523" s="106"/>
      <c r="AU523" s="106"/>
      <c r="AV523" s="106"/>
      <c r="AW523" s="106"/>
      <c r="AX523" s="106"/>
      <c r="AY523" s="106"/>
      <c r="AZ523" s="106"/>
      <c r="BA523" s="106"/>
      <c r="BB523" s="106"/>
      <c r="BC523" s="106"/>
      <c r="BD523" s="106"/>
      <c r="BE523" s="106"/>
      <c r="BF523" s="106"/>
      <c r="BG523" s="106"/>
      <c r="BH523" s="106"/>
      <c r="BI523" s="106"/>
      <c r="BJ523" s="106"/>
      <c r="BK523" s="106"/>
      <c r="BL523" s="106"/>
      <c r="BM523" s="106"/>
      <c r="BN523" s="106"/>
      <c r="BO523" s="106"/>
      <c r="BP523" s="106"/>
      <c r="BQ523" s="106"/>
      <c r="BR523" s="106"/>
      <c r="BS523" s="106"/>
      <c r="BT523" s="106"/>
      <c r="BU523" s="106"/>
      <c r="BV523" s="106"/>
      <c r="BW523" s="106"/>
      <c r="BX523" s="106"/>
      <c r="BY523" s="106"/>
      <c r="BZ523" s="106"/>
      <c r="CA523" s="106"/>
      <c r="CB523" s="106"/>
      <c r="CC523" s="106"/>
      <c r="CD523" s="106"/>
      <c r="CE523" s="106"/>
      <c r="CF523" s="106"/>
      <c r="CG523" s="106"/>
    </row>
    <row r="524" spans="1:85">
      <c r="A524" s="72"/>
      <c r="G524" s="163"/>
      <c r="L524" s="164"/>
      <c r="Q524" s="164"/>
      <c r="V524" s="164"/>
      <c r="AA524" s="164"/>
      <c r="AG524" s="72"/>
      <c r="AH524" s="106"/>
      <c r="AI524" s="106"/>
      <c r="AJ524" s="106"/>
      <c r="AK524" s="106"/>
      <c r="AL524" s="106"/>
      <c r="AM524" s="106"/>
      <c r="AN524" s="106"/>
      <c r="AO524" s="106"/>
      <c r="AP524" s="106"/>
      <c r="AQ524" s="106"/>
      <c r="AR524" s="106"/>
      <c r="AS524" s="106"/>
      <c r="AT524" s="106"/>
      <c r="AU524" s="106"/>
      <c r="AV524" s="106"/>
      <c r="AW524" s="106"/>
      <c r="AX524" s="106"/>
      <c r="AY524" s="106"/>
      <c r="AZ524" s="106"/>
      <c r="BA524" s="106"/>
      <c r="BB524" s="106"/>
      <c r="BC524" s="106"/>
      <c r="BD524" s="106"/>
      <c r="BE524" s="106"/>
      <c r="BF524" s="106"/>
      <c r="BG524" s="106"/>
      <c r="BH524" s="106"/>
      <c r="BI524" s="106"/>
      <c r="BJ524" s="106"/>
      <c r="BK524" s="106"/>
      <c r="BL524" s="106"/>
      <c r="BM524" s="106"/>
      <c r="BN524" s="106"/>
      <c r="BO524" s="106"/>
      <c r="BP524" s="106"/>
      <c r="BQ524" s="106"/>
      <c r="BR524" s="106"/>
      <c r="BS524" s="106"/>
      <c r="BT524" s="106"/>
      <c r="BU524" s="106"/>
      <c r="BV524" s="106"/>
      <c r="BW524" s="106"/>
      <c r="BX524" s="106"/>
      <c r="BY524" s="106"/>
      <c r="BZ524" s="106"/>
      <c r="CA524" s="106"/>
      <c r="CB524" s="106"/>
      <c r="CC524" s="106"/>
      <c r="CD524" s="106"/>
      <c r="CE524" s="106"/>
      <c r="CF524" s="106"/>
      <c r="CG524" s="106"/>
    </row>
    <row r="525" spans="1:85">
      <c r="A525" s="72"/>
      <c r="G525" s="163"/>
      <c r="L525" s="164"/>
      <c r="Q525" s="164"/>
      <c r="V525" s="164"/>
      <c r="AA525" s="164"/>
      <c r="AG525" s="72"/>
      <c r="AH525" s="106"/>
      <c r="AI525" s="106"/>
      <c r="AJ525" s="106"/>
      <c r="AK525" s="106"/>
      <c r="AL525" s="106"/>
      <c r="AM525" s="106"/>
      <c r="AN525" s="106"/>
      <c r="AO525" s="106"/>
      <c r="AP525" s="106"/>
      <c r="AQ525" s="106"/>
      <c r="AR525" s="106"/>
      <c r="AS525" s="106"/>
      <c r="AT525" s="106"/>
      <c r="AU525" s="106"/>
      <c r="AV525" s="106"/>
      <c r="AW525" s="106"/>
      <c r="AX525" s="106"/>
      <c r="AY525" s="106"/>
      <c r="AZ525" s="106"/>
      <c r="BA525" s="106"/>
      <c r="BB525" s="106"/>
      <c r="BC525" s="106"/>
      <c r="BD525" s="106"/>
      <c r="BE525" s="106"/>
      <c r="BF525" s="106"/>
      <c r="BG525" s="106"/>
      <c r="BH525" s="106"/>
      <c r="BI525" s="106"/>
      <c r="BJ525" s="106"/>
      <c r="BK525" s="106"/>
      <c r="BL525" s="106"/>
      <c r="BM525" s="106"/>
      <c r="BN525" s="106"/>
      <c r="BO525" s="106"/>
      <c r="BP525" s="106"/>
      <c r="BQ525" s="106"/>
      <c r="BR525" s="106"/>
      <c r="BS525" s="106"/>
      <c r="BT525" s="106"/>
      <c r="BU525" s="106"/>
      <c r="BV525" s="106"/>
      <c r="BW525" s="106"/>
      <c r="BX525" s="106"/>
      <c r="BY525" s="106"/>
      <c r="BZ525" s="106"/>
      <c r="CA525" s="106"/>
      <c r="CB525" s="106"/>
      <c r="CC525" s="106"/>
      <c r="CD525" s="106"/>
      <c r="CE525" s="106"/>
      <c r="CF525" s="106"/>
      <c r="CG525" s="106"/>
    </row>
    <row r="526" spans="1:85">
      <c r="A526" s="72"/>
      <c r="G526" s="163"/>
      <c r="L526" s="164"/>
      <c r="Q526" s="164"/>
      <c r="V526" s="164"/>
      <c r="AA526" s="164"/>
      <c r="AG526" s="72"/>
      <c r="AH526" s="106"/>
      <c r="AI526" s="106"/>
      <c r="AJ526" s="106"/>
      <c r="AK526" s="106"/>
      <c r="AL526" s="106"/>
      <c r="AM526" s="106"/>
      <c r="AN526" s="106"/>
      <c r="AO526" s="106"/>
      <c r="AP526" s="106"/>
      <c r="AQ526" s="106"/>
      <c r="AR526" s="106"/>
      <c r="AS526" s="106"/>
      <c r="AT526" s="106"/>
      <c r="AU526" s="106"/>
      <c r="AV526" s="106"/>
      <c r="AW526" s="106"/>
      <c r="AX526" s="106"/>
      <c r="AY526" s="106"/>
      <c r="AZ526" s="106"/>
      <c r="BA526" s="106"/>
      <c r="BB526" s="106"/>
      <c r="BC526" s="106"/>
      <c r="BD526" s="106"/>
      <c r="BE526" s="106"/>
      <c r="BF526" s="106"/>
      <c r="BG526" s="106"/>
      <c r="BH526" s="106"/>
      <c r="BI526" s="106"/>
      <c r="BJ526" s="106"/>
      <c r="BK526" s="106"/>
      <c r="BL526" s="106"/>
      <c r="BM526" s="106"/>
      <c r="BN526" s="106"/>
      <c r="BO526" s="106"/>
      <c r="BP526" s="106"/>
      <c r="BQ526" s="106"/>
      <c r="BR526" s="106"/>
      <c r="BS526" s="106"/>
      <c r="BT526" s="106"/>
      <c r="BU526" s="106"/>
      <c r="BV526" s="106"/>
      <c r="BW526" s="106"/>
      <c r="BX526" s="106"/>
      <c r="BY526" s="106"/>
      <c r="BZ526" s="106"/>
      <c r="CA526" s="106"/>
      <c r="CB526" s="106"/>
      <c r="CC526" s="106"/>
      <c r="CD526" s="106"/>
      <c r="CE526" s="106"/>
      <c r="CF526" s="106"/>
      <c r="CG526" s="106"/>
    </row>
    <row r="527" spans="1:85">
      <c r="A527" s="72"/>
      <c r="G527" s="163"/>
      <c r="L527" s="164"/>
      <c r="Q527" s="164"/>
      <c r="V527" s="164"/>
      <c r="AA527" s="164"/>
      <c r="AG527" s="72"/>
      <c r="AH527" s="106"/>
      <c r="AI527" s="106"/>
      <c r="AJ527" s="106"/>
      <c r="AK527" s="106"/>
      <c r="AL527" s="106"/>
      <c r="AM527" s="106"/>
      <c r="AN527" s="106"/>
      <c r="AO527" s="106"/>
      <c r="AP527" s="106"/>
      <c r="AQ527" s="106"/>
      <c r="AR527" s="106"/>
      <c r="AS527" s="106"/>
      <c r="AT527" s="106"/>
      <c r="AU527" s="106"/>
      <c r="AV527" s="106"/>
      <c r="AW527" s="106"/>
      <c r="AX527" s="106"/>
      <c r="AY527" s="106"/>
      <c r="AZ527" s="106"/>
      <c r="BA527" s="106"/>
      <c r="BB527" s="106"/>
      <c r="BC527" s="106"/>
      <c r="BD527" s="106"/>
      <c r="BE527" s="106"/>
      <c r="BF527" s="106"/>
      <c r="BG527" s="106"/>
      <c r="BH527" s="106"/>
      <c r="BI527" s="106"/>
      <c r="BJ527" s="106"/>
      <c r="BK527" s="106"/>
      <c r="BL527" s="106"/>
      <c r="BM527" s="106"/>
      <c r="BN527" s="106"/>
      <c r="BO527" s="106"/>
      <c r="BP527" s="106"/>
      <c r="BQ527" s="106"/>
      <c r="BR527" s="106"/>
      <c r="BS527" s="106"/>
      <c r="BT527" s="106"/>
      <c r="BU527" s="106"/>
      <c r="BV527" s="106"/>
      <c r="BW527" s="106"/>
      <c r="BX527" s="106"/>
      <c r="BY527" s="106"/>
      <c r="BZ527" s="106"/>
      <c r="CA527" s="106"/>
      <c r="CB527" s="106"/>
      <c r="CC527" s="106"/>
      <c r="CD527" s="106"/>
      <c r="CE527" s="106"/>
      <c r="CF527" s="106"/>
      <c r="CG527" s="106"/>
    </row>
    <row r="528" spans="1:85">
      <c r="A528" s="72"/>
      <c r="G528" s="163"/>
      <c r="L528" s="164"/>
      <c r="Q528" s="164"/>
      <c r="V528" s="164"/>
      <c r="AA528" s="164"/>
      <c r="AG528" s="72"/>
      <c r="AH528" s="106"/>
      <c r="AI528" s="106"/>
      <c r="AJ528" s="106"/>
      <c r="AK528" s="106"/>
      <c r="AL528" s="106"/>
      <c r="AM528" s="106"/>
      <c r="AN528" s="106"/>
      <c r="AO528" s="106"/>
      <c r="AP528" s="106"/>
      <c r="AQ528" s="106"/>
      <c r="AR528" s="106"/>
      <c r="AS528" s="106"/>
      <c r="AT528" s="106"/>
      <c r="AU528" s="106"/>
      <c r="AV528" s="106"/>
      <c r="AW528" s="106"/>
      <c r="AX528" s="106"/>
      <c r="AY528" s="106"/>
      <c r="AZ528" s="106"/>
      <c r="BA528" s="106"/>
      <c r="BB528" s="106"/>
      <c r="BC528" s="106"/>
      <c r="BD528" s="106"/>
      <c r="BE528" s="106"/>
      <c r="BF528" s="106"/>
      <c r="BG528" s="106"/>
      <c r="BH528" s="106"/>
      <c r="BI528" s="106"/>
      <c r="BJ528" s="106"/>
      <c r="BK528" s="106"/>
      <c r="BL528" s="106"/>
      <c r="BM528" s="106"/>
      <c r="BN528" s="106"/>
      <c r="BO528" s="106"/>
      <c r="BP528" s="106"/>
      <c r="BQ528" s="106"/>
      <c r="BR528" s="106"/>
      <c r="BS528" s="106"/>
      <c r="BT528" s="106"/>
      <c r="BU528" s="106"/>
      <c r="BV528" s="106"/>
      <c r="BW528" s="106"/>
      <c r="BX528" s="106"/>
      <c r="BY528" s="106"/>
      <c r="BZ528" s="106"/>
      <c r="CA528" s="106"/>
      <c r="CB528" s="106"/>
      <c r="CC528" s="106"/>
      <c r="CD528" s="106"/>
      <c r="CE528" s="106"/>
      <c r="CF528" s="106"/>
      <c r="CG528" s="106"/>
    </row>
    <row r="529" spans="1:85">
      <c r="A529" s="72"/>
      <c r="G529" s="163"/>
      <c r="L529" s="164"/>
      <c r="Q529" s="164"/>
      <c r="V529" s="164"/>
      <c r="AA529" s="164"/>
      <c r="AG529" s="72"/>
      <c r="AH529" s="106"/>
      <c r="AI529" s="106"/>
      <c r="AJ529" s="106"/>
      <c r="AK529" s="106"/>
      <c r="AL529" s="106"/>
      <c r="AM529" s="106"/>
      <c r="AN529" s="106"/>
      <c r="AO529" s="106"/>
      <c r="AP529" s="106"/>
      <c r="AQ529" s="106"/>
      <c r="AR529" s="106"/>
      <c r="AS529" s="106"/>
      <c r="AT529" s="106"/>
      <c r="AU529" s="106"/>
      <c r="AV529" s="106"/>
      <c r="AW529" s="106"/>
      <c r="AX529" s="106"/>
      <c r="AY529" s="106"/>
      <c r="AZ529" s="106"/>
      <c r="BA529" s="106"/>
      <c r="BB529" s="106"/>
      <c r="BC529" s="106"/>
      <c r="BD529" s="106"/>
      <c r="BE529" s="106"/>
      <c r="BF529" s="106"/>
      <c r="BG529" s="106"/>
      <c r="BH529" s="106"/>
      <c r="BI529" s="106"/>
      <c r="BJ529" s="106"/>
      <c r="BK529" s="106"/>
      <c r="BL529" s="106"/>
      <c r="BM529" s="106"/>
      <c r="BN529" s="106"/>
      <c r="BO529" s="106"/>
      <c r="BP529" s="106"/>
      <c r="BQ529" s="106"/>
      <c r="BR529" s="106"/>
      <c r="BS529" s="106"/>
      <c r="BT529" s="106"/>
      <c r="BU529" s="106"/>
      <c r="BV529" s="106"/>
      <c r="BW529" s="106"/>
      <c r="BX529" s="106"/>
      <c r="BY529" s="106"/>
      <c r="BZ529" s="106"/>
      <c r="CA529" s="106"/>
      <c r="CB529" s="106"/>
      <c r="CC529" s="106"/>
      <c r="CD529" s="106"/>
      <c r="CE529" s="106"/>
      <c r="CF529" s="106"/>
      <c r="CG529" s="106"/>
    </row>
    <row r="530" spans="1:85">
      <c r="A530" s="72"/>
      <c r="G530" s="163"/>
      <c r="L530" s="164"/>
      <c r="Q530" s="164"/>
      <c r="V530" s="164"/>
      <c r="AA530" s="164"/>
      <c r="AG530" s="72"/>
      <c r="AH530" s="106"/>
      <c r="AI530" s="106"/>
      <c r="AJ530" s="106"/>
      <c r="AK530" s="106"/>
      <c r="AL530" s="106"/>
      <c r="AM530" s="106"/>
      <c r="AN530" s="106"/>
      <c r="AO530" s="106"/>
      <c r="AP530" s="106"/>
      <c r="AQ530" s="106"/>
      <c r="AR530" s="106"/>
      <c r="AS530" s="106"/>
      <c r="AT530" s="106"/>
      <c r="AU530" s="106"/>
      <c r="AV530" s="106"/>
      <c r="AW530" s="106"/>
      <c r="AX530" s="106"/>
      <c r="AY530" s="106"/>
      <c r="AZ530" s="106"/>
      <c r="BA530" s="106"/>
      <c r="BB530" s="106"/>
      <c r="BC530" s="106"/>
      <c r="BD530" s="106"/>
      <c r="BE530" s="106"/>
      <c r="BF530" s="106"/>
      <c r="BG530" s="106"/>
      <c r="BH530" s="106"/>
      <c r="BI530" s="106"/>
      <c r="BJ530" s="106"/>
      <c r="BK530" s="106"/>
      <c r="BL530" s="106"/>
      <c r="BM530" s="106"/>
      <c r="BN530" s="106"/>
      <c r="BO530" s="106"/>
      <c r="BP530" s="106"/>
      <c r="BQ530" s="106"/>
      <c r="BR530" s="106"/>
      <c r="BS530" s="106"/>
      <c r="BT530" s="106"/>
      <c r="BU530" s="106"/>
      <c r="BV530" s="106"/>
      <c r="BW530" s="106"/>
      <c r="BX530" s="106"/>
      <c r="BY530" s="106"/>
      <c r="BZ530" s="106"/>
      <c r="CA530" s="106"/>
      <c r="CB530" s="106"/>
      <c r="CC530" s="106"/>
      <c r="CD530" s="106"/>
      <c r="CE530" s="106"/>
      <c r="CF530" s="106"/>
      <c r="CG530" s="106"/>
    </row>
    <row r="531" spans="1:85">
      <c r="A531" s="72"/>
      <c r="G531" s="163"/>
      <c r="L531" s="164"/>
      <c r="Q531" s="164"/>
      <c r="V531" s="164"/>
      <c r="AA531" s="164"/>
      <c r="AG531" s="72"/>
      <c r="AH531" s="106"/>
      <c r="AI531" s="106"/>
      <c r="AJ531" s="106"/>
      <c r="AK531" s="106"/>
      <c r="AL531" s="106"/>
      <c r="AM531" s="106"/>
      <c r="AN531" s="106"/>
      <c r="AO531" s="106"/>
      <c r="AP531" s="106"/>
      <c r="AQ531" s="106"/>
      <c r="AR531" s="106"/>
      <c r="AS531" s="106"/>
      <c r="AT531" s="106"/>
      <c r="AU531" s="106"/>
      <c r="AV531" s="106"/>
      <c r="AW531" s="106"/>
      <c r="AX531" s="106"/>
      <c r="AY531" s="106"/>
      <c r="AZ531" s="106"/>
      <c r="BA531" s="106"/>
      <c r="BB531" s="106"/>
      <c r="BC531" s="106"/>
      <c r="BD531" s="106"/>
      <c r="BE531" s="106"/>
      <c r="BF531" s="106"/>
      <c r="BG531" s="106"/>
      <c r="BH531" s="106"/>
      <c r="BI531" s="106"/>
      <c r="BJ531" s="106"/>
      <c r="BK531" s="106"/>
      <c r="BL531" s="106"/>
      <c r="BM531" s="106"/>
      <c r="BN531" s="106"/>
      <c r="BO531" s="106"/>
      <c r="BP531" s="106"/>
      <c r="BQ531" s="106"/>
      <c r="BR531" s="106"/>
      <c r="BS531" s="106"/>
      <c r="BT531" s="106"/>
      <c r="BU531" s="106"/>
      <c r="BV531" s="106"/>
      <c r="BW531" s="106"/>
      <c r="BX531" s="106"/>
      <c r="BY531" s="106"/>
      <c r="BZ531" s="106"/>
      <c r="CA531" s="106"/>
      <c r="CB531" s="106"/>
      <c r="CC531" s="106"/>
      <c r="CD531" s="106"/>
      <c r="CE531" s="106"/>
      <c r="CF531" s="106"/>
      <c r="CG531" s="106"/>
    </row>
    <row r="532" spans="1:85">
      <c r="A532" s="72"/>
      <c r="G532" s="163"/>
      <c r="L532" s="164"/>
      <c r="Q532" s="164"/>
      <c r="V532" s="164"/>
      <c r="AA532" s="164"/>
      <c r="AG532" s="72"/>
      <c r="AH532" s="106"/>
      <c r="AI532" s="106"/>
      <c r="AJ532" s="106"/>
      <c r="AK532" s="106"/>
      <c r="AL532" s="106"/>
      <c r="AM532" s="106"/>
      <c r="AN532" s="106"/>
      <c r="AO532" s="106"/>
      <c r="AP532" s="106"/>
      <c r="AQ532" s="106"/>
      <c r="AR532" s="106"/>
      <c r="AS532" s="106"/>
      <c r="AT532" s="106"/>
      <c r="AU532" s="106"/>
      <c r="AV532" s="106"/>
      <c r="AW532" s="106"/>
      <c r="AX532" s="106"/>
      <c r="AY532" s="106"/>
      <c r="AZ532" s="106"/>
      <c r="BA532" s="106"/>
      <c r="BB532" s="106"/>
      <c r="BC532" s="106"/>
      <c r="BD532" s="106"/>
      <c r="BE532" s="106"/>
      <c r="BF532" s="106"/>
      <c r="BG532" s="106"/>
      <c r="BH532" s="106"/>
      <c r="BI532" s="106"/>
      <c r="BJ532" s="106"/>
      <c r="BK532" s="106"/>
      <c r="BL532" s="106"/>
      <c r="BM532" s="106"/>
      <c r="BN532" s="106"/>
      <c r="BO532" s="106"/>
      <c r="BP532" s="106"/>
      <c r="BQ532" s="106"/>
      <c r="BR532" s="106"/>
      <c r="BS532" s="106"/>
      <c r="BT532" s="106"/>
      <c r="BU532" s="106"/>
      <c r="BV532" s="106"/>
      <c r="BW532" s="106"/>
      <c r="BX532" s="106"/>
      <c r="BY532" s="106"/>
      <c r="BZ532" s="106"/>
      <c r="CA532" s="106"/>
      <c r="CB532" s="106"/>
      <c r="CC532" s="106"/>
      <c r="CD532" s="106"/>
      <c r="CE532" s="106"/>
      <c r="CF532" s="106"/>
      <c r="CG532" s="106"/>
    </row>
  </sheetData>
  <hyperlinks>
    <hyperlink ref="R13" location="'FY 06'!B3" display="'FY 06'!B3"/>
    <hyperlink ref="S13" location="'FY 06'!B3" display="'FY 06'!B3"/>
    <hyperlink ref="T13" location="'FY 06'!B3" display="'FY 06'!B3"/>
    <hyperlink ref="W13" location="'FY 06'!B3" display="'FY 06'!B3"/>
    <hyperlink ref="X13" location="'FY 06'!B3" display="'FY 06'!B3"/>
    <hyperlink ref="Y13" location="'FY 06'!B3" display="'FY 06'!B3"/>
    <hyperlink ref="AB13" location="'FY 06'!B3" display="'FY 06'!B3"/>
    <hyperlink ref="AC13" location="'FY 06'!B3" display="'FY 06'!B3"/>
    <hyperlink ref="AD13" location="'FY 06'!B3" display="'FY 06'!B3"/>
    <hyperlink ref="G13" location="'CY Estimates'!A1" display="'CY Estimates'!A1"/>
  </hyperlinks>
  <printOptions horizontalCentered="1" verticalCentered="1"/>
  <pageMargins left="0.39370078740157483" right="0.39370078740157483" top="0.62992125984251968" bottom="0.35433070866141736" header="0.19685039370078741" footer="0.19685039370078741"/>
  <pageSetup paperSize="9" scale="50" fitToHeight="2" orientation="landscape" cellComments="asDisplayed" r:id="rId1"/>
  <headerFooter alignWithMargins="0">
    <oddHeader>&amp;L&amp;"Tele-GroteskFet,Standard"&amp;48Consensus FY 2014 - 2018. Details.</oddHeader>
    <oddFooter>&amp;L&amp;"Arial,Fett"&amp;16As of April 28, 2014&amp;R&amp;"Tele-GroteskFet,Fett"&amp;16&amp;P</oddFooter>
  </headerFooter>
  <rowBreaks count="1" manualBreakCount="1">
    <brk id="53" max="32"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Overview Ys</vt:lpstr>
      <vt:lpstr>'Overview Ys'!Druckbereich</vt:lpstr>
      <vt:lpstr>'Overview Ys'!Drucktitel</vt:lpstr>
    </vt:vector>
  </TitlesOfParts>
  <Company>Deutsche Telekom AG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dc:creator>
  <cp:lastModifiedBy>CG</cp:lastModifiedBy>
  <cp:lastPrinted>2014-05-13T12:44:08Z</cp:lastPrinted>
  <dcterms:created xsi:type="dcterms:W3CDTF">2014-05-13T12:27:46Z</dcterms:created>
  <dcterms:modified xsi:type="dcterms:W3CDTF">2014-05-13T12:44:32Z</dcterms:modified>
</cp:coreProperties>
</file>