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telekom.sharepoint.de/sites/GIR/Freigegebene Dokumente/2019/10_ DT Results/Q2_2019/12_Consensus/"/>
    </mc:Choice>
  </mc:AlternateContent>
  <xr:revisionPtr revIDLastSave="13" documentId="8_{8DFD285A-148A-4574-B614-627C670B3432}" xr6:coauthVersionLast="36" xr6:coauthVersionMax="36" xr10:uidLastSave="{A530B188-4C38-495B-B0B5-E45A5A533F15}"/>
  <bookViews>
    <workbookView xWindow="0" yWindow="0" windowWidth="25200" windowHeight="11775" xr2:uid="{D790232F-CDDF-4639-865D-E58C963F995C}"/>
  </bookViews>
  <sheets>
    <sheet name="DT Consensus" sheetId="1" r:id="rId1"/>
  </sheets>
  <externalReferences>
    <externalReference r:id="rId2"/>
    <externalReference r:id="rId3"/>
    <externalReference r:id="rId4"/>
    <externalReference r:id="rId5"/>
  </externalReferences>
  <definedNames>
    <definedName name="__FDS_HYPERLINK_TOGGLE_STATE__" hidden="1">"ON"</definedName>
    <definedName name="__FDS_UNIQUE_RANGE_ID_GENERATOR_COUNTER" hidden="1">1</definedName>
    <definedName name="_1_FY16">#REF!:INDEX(#REF!,COUNTA(#REF!),1)</definedName>
    <definedName name="_1_FY17">#REF!:INDEX(#REF!,COUNTA(#REF!),1)</definedName>
    <definedName name="_1_FY18">#REF!:INDEX(#REF!,COUNTA(#REF!),1)</definedName>
    <definedName name="_10_FY16">#REF!:INDEX(#REF!,COUNTA(#REF!),1)</definedName>
    <definedName name="_10_FY17">#REF!:INDEX(#REF!,COUNTA(#REF!),1)</definedName>
    <definedName name="_10_FY18">#REF!:INDEX(#REF!,COUNTA(#REF!),1)</definedName>
    <definedName name="_11_0Graph_S">'[1]Rev&amp;CoGS'!#REF!</definedName>
    <definedName name="_12_0Graph_S">'[1]Rev&amp;CoGS'!#REF!</definedName>
    <definedName name="_2_FY16">#REF!:INDEX(#REF!,COUNTA(#REF!),1)</definedName>
    <definedName name="_2_FY17">#REF!:INDEX(#REF!,COUNTA(#REF!),1)</definedName>
    <definedName name="_2_FY18">#REF!:INDEX(#REF!,COUNTA(#REF!),1)</definedName>
    <definedName name="_3_0Equity_capital_contribut">'[2]D2 DCF'!#REF!</definedName>
    <definedName name="_3_FY16">#REF!:INDEX(#REF!,COUNTA(#REF!),1)</definedName>
    <definedName name="_3_FY17">#REF!:INDEX(#REF!,COUNTA(#REF!),1)</definedName>
    <definedName name="_3_FY18">#REF!:INDEX(#REF!,COUNTA(#REF!),1)</definedName>
    <definedName name="_4_0Equity_capital_contribut">'[2]D2 DCF'!#REF!</definedName>
    <definedName name="_4_FY16">#REF!:INDEX(#REF!,COUNTA(#REF!),1)</definedName>
    <definedName name="_4_FY17">#REF!:INDEX(#REF!,COUNTA(#REF!),1)</definedName>
    <definedName name="_4_FY18">#REF!:INDEX(#REF!,COUNTA(#REF!),1)</definedName>
    <definedName name="_5_FY16">#REF!:INDEX(#REF!,COUNTA(#REF!),1)</definedName>
    <definedName name="_5_FY17">#REF!:INDEX(#REF!,COUNTA(#REF!),1)</definedName>
    <definedName name="_5_FY18">#REF!:INDEX(#REF!,COUNTA(#REF!),1)</definedName>
    <definedName name="_6_FY16">#REF!:INDEX(#REF!,COUNTA(#REF!),1)</definedName>
    <definedName name="_6_FY17">#REF!:INDEX(#REF!,COUNTA(#REF!),1)</definedName>
    <definedName name="_6_FY18">#REF!:INDEX(#REF!,COUNTA(#REF!),1)</definedName>
    <definedName name="_7_0FINANCING_REQUIREM">'[2]D2 DCF'!#REF!</definedName>
    <definedName name="_7_FY16">#REF!:INDEX(#REF!,COUNTA(#REF!),1)</definedName>
    <definedName name="_7_FY17">#REF!:INDEX(#REF!,COUNTA(#REF!),1)</definedName>
    <definedName name="_7_FY18">#REF!:INDEX(#REF!,COUNTA(#REF!),1)</definedName>
    <definedName name="_8_0FINANCING_REQUIREM">'[2]D2 DCF'!#REF!</definedName>
    <definedName name="_8_FY16">#REF!:INDEX(#REF!,COUNTA(#REF!),1)</definedName>
    <definedName name="_8_FY17">#REF!:INDEX(#REF!,COUNTA(#REF!),1)</definedName>
    <definedName name="_8_FY18">#REF!:INDEX(#REF!,COUNTA(#REF!),1)</definedName>
    <definedName name="_9_FY16">#REF!:INDEX(#REF!,COUNTA(#REF!),1)</definedName>
    <definedName name="_9_FY17">#REF!:INDEX(#REF!,COUNTA(#REF!),1)</definedName>
    <definedName name="_9_FY18">#REF!:INDEX(#REF!,COUNTA(#REF!),1)</definedName>
    <definedName name="_g3" localSheetId="0" hidden="1">{"sweden",#N/A,FALSE,"Sweden";"germany",#N/A,FALSE,"Germany";"portugal",#N/A,FALSE,"Portugal";"belgium",#N/A,FALSE,"Belgium";"japan",#N/A,FALSE,"Japan ";"italy",#N/A,FALSE,"Italy";"spain",#N/A,FALSE,"Spain";"korea",#N/A,FALSE,"Korea"}</definedName>
    <definedName name="_g3" hidden="1">{"sweden",#N/A,FALSE,"Sweden";"germany",#N/A,FALSE,"Germany";"portugal",#N/A,FALSE,"Portugal";"belgium",#N/A,FALSE,"Belgium";"japan",#N/A,FALSE,"Japan ";"italy",#N/A,FALSE,"Italy";"spain",#N/A,FALSE,"Spain";"korea",#N/A,FALSE,"Korea"}</definedName>
    <definedName name="_g4" localSheetId="0" hidden="1">{"Line Efficiency",#N/A,FALSE,"Benchmarking"}</definedName>
    <definedName name="_g4" hidden="1">{"Line Efficiency",#N/A,FALSE,"Benchmarking"}</definedName>
    <definedName name="_g5" localSheetId="0" hidden="1">{"print 1",#N/A,FALSE,"PrimeCo PCS";"print 2",#N/A,FALSE,"PrimeCo PCS";"valuation",#N/A,FALSE,"PrimeCo PCS"}</definedName>
    <definedName name="_g5" hidden="1">{"print 1",#N/A,FALSE,"PrimeCo PCS";"print 2",#N/A,FALSE,"PrimeCo PCS";"valuation",#N/A,FALSE,"PrimeCo PCS"}</definedName>
    <definedName name="_g6" localSheetId="0" hidden="1">{#N/A,#N/A,FALSE,"Spain MKT";#N/A,#N/A,FALSE,"Assumptions";#N/A,#N/A,FALSE,"Adve";#N/A,#N/A,FALSE,"E-Commerce";#N/A,#N/A,FALSE,"Opex";#N/A,#N/A,FALSE,"P&amp;L";#N/A,#N/A,FALSE,"FCF &amp; DCF"}</definedName>
    <definedName name="_g6" hidden="1">{#N/A,#N/A,FALSE,"Spain MKT";#N/A,#N/A,FALSE,"Assumptions";#N/A,#N/A,FALSE,"Adve";#N/A,#N/A,FALSE,"E-Commerce";#N/A,#N/A,FALSE,"Opex";#N/A,#N/A,FALSE,"P&amp;L";#N/A,#N/A,FALSE,"FCF &amp; DCF"}</definedName>
    <definedName name="_g7" localSheetId="0" hidden="1">{"Tarifica91",#N/A,FALSE,"Tariffs";"Tarifica92",#N/A,FALSE,"Tariffs";"Tarifica93",#N/A,FALSE,"Tariffs";"Tarifica94",#N/A,FALSE,"Tariffs";"Tarifica95",#N/A,FALSE,"Tariffs";"Tarifica96",#N/A,FALSE,"Tariffs"}</definedName>
    <definedName name="_g7" hidden="1">{"Tarifica91",#N/A,FALSE,"Tariffs";"Tarifica92",#N/A,FALSE,"Tariffs";"Tarifica93",#N/A,FALSE,"Tariffs";"Tarifica94",#N/A,FALSE,"Tariffs";"Tarifica95",#N/A,FALSE,"Tariffs";"Tarifica96",#N/A,FALSE,"Tariffs"}</definedName>
    <definedName name="_g8" localSheetId="0" hidden="1">{"Tariff Comparison",#N/A,FALSE,"Benchmarking";"Tariff Comparison 2",#N/A,FALSE,"Benchmarking";"Tariff Comparison 3",#N/A,FALSE,"Benchmarking"}</definedName>
    <definedName name="_g8" hidden="1">{"Tariff Comparison",#N/A,FALSE,"Benchmarking";"Tariff Comparison 2",#N/A,FALSE,"Benchmarking";"Tariff Comparison 3",#N/A,FALSE,"Benchmarking"}</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bc" localSheetId="0" hidden="1">{"Methodology and Sourcing",#N/A,FALSE,"Methodology and Sourcing";"britishtelecom",#N/A,FALSE,"BT out";"CTC",#N/A,FALSE,"CTC out";"DT",#N/A,FALSE,"DT out";"FT",#N/A,FALSE,"FT out";"HKT",#N/A,FALSE,"HKT out";"KPN",#N/A,FALSE,"KPN out";"MATAV",#N/A,FALSE,"MATAV out";"PT Telkom",#N/A,FALSE,"PT Telkom out";"Tel Arg",#N/A,FALSE,"Tel Arg out";"Telef Arg",#N/A,FALSE,"TASA out";"Tel Asia",#N/A,FALSE,"Tel. Asia Out";"T de E",#N/A,FALSE,"T de E out";"Tel Malay",#N/A,FALSE,"Tel Malay out";"TELMEX",#N/A,FALSE,"Telmex out";"TNZ",#N/A,FALSE,"TNZ out";"Telkom SA",#N/A,FALSE,"Telkom SA out";"SPT",#N/A,FALSE,"SPT out";"USA",#N/A,FALSE,"USA out"}</definedName>
    <definedName name="abc" hidden="1">{"Methodology and Sourcing",#N/A,FALSE,"Methodology and Sourcing";"britishtelecom",#N/A,FALSE,"BT out";"CTC",#N/A,FALSE,"CTC out";"DT",#N/A,FALSE,"DT out";"FT",#N/A,FALSE,"FT out";"HKT",#N/A,FALSE,"HKT out";"KPN",#N/A,FALSE,"KPN out";"MATAV",#N/A,FALSE,"MATAV out";"PT Telkom",#N/A,FALSE,"PT Telkom out";"Tel Arg",#N/A,FALSE,"Tel Arg out";"Telef Arg",#N/A,FALSE,"TASA out";"Tel Asia",#N/A,FALSE,"Tel. Asia Out";"T de E",#N/A,FALSE,"T de E out";"Tel Malay",#N/A,FALSE,"Tel Malay out";"TELMEX",#N/A,FALSE,"Telmex out";"TNZ",#N/A,FALSE,"TNZ out";"Telkom SA",#N/A,FALSE,"Telkom SA out";"SPT",#N/A,FALSE,"SPT out";"USA",#N/A,FALSE,"USA out"}</definedName>
    <definedName name="Achsenbeschriftung">#REF!:INDEX(#REF!,COUNTA(#REF!),1)</definedName>
    <definedName name="Auswahl">#REF!</definedName>
    <definedName name="Bank_of_America">#REF!</definedName>
    <definedName name="Banken">#REF!</definedName>
    <definedName name="cde" localSheetId="0" hidden="1">{"subs",#N/A,FALSE,"database ";"proportional",#N/A,FALSE,"database "}</definedName>
    <definedName name="cde" hidden="1">{"subs",#N/A,FALSE,"database ";"proportional",#N/A,FALSE,"database "}</definedName>
    <definedName name="CY">#REF!:INDEX(#REF!,COUNTA(#REF!),1)</definedName>
    <definedName name="d">'[2]D2 DCF'!#REF!</definedName>
    <definedName name="DE">#REF!</definedName>
    <definedName name="_xlnm.Print_Area" localSheetId="0">'DT Consensus'!$A$2:$AF$124</definedName>
    <definedName name="_xlnm.Print_Titles" localSheetId="0">'DT Consensus'!$12:$12</definedName>
    <definedName name="efg" localSheetId="0" hidden="1">{"Employee Efficiency",#N/A,FALSE,"Benchmarking"}</definedName>
    <definedName name="efg" hidden="1">{"Employee Efficiency",#N/A,FALSE,"Benchmarking"}</definedName>
    <definedName name="forecast" localSheetId="0">[3]Quicklinks!$A$43:$A$49</definedName>
    <definedName name="forecast">[4]Quicklinks!$B$48:$B$54</definedName>
    <definedName name="forecast2" localSheetId="0">[3]Quicklinks!$A$51:$A$53</definedName>
    <definedName name="g" hidden="1">{"Tariff Comparison",#N/A,FALSE,"Benchmarking";"Tariff Comparison 2",#N/A,FALSE,"Benchmarking";"Tariff Comparison 3",#N/A,FALSE,"Benchmarking"}</definedName>
    <definedName name="KPI">#REF!</definedName>
    <definedName name="Pivot_FCF">#REF!:INDEX(#REF!,COUNTA(#REF!),1)</definedName>
    <definedName name="Print_Area" localSheetId="0">'DT Consensus'!$A$2:$AH$124</definedName>
    <definedName name="Print_Titles" localSheetId="0">'DT Consensus'!$12:$12</definedName>
    <definedName name="Quicklinks">#REF!</definedName>
    <definedName name="Revenues">#REF!+#REF!,#REF!,#REF!,#REF!,#REF!,#REF!,#REF!,#REF!,#REF!,#REF!,#REF!,#REF!,#REF!,#REF!,#REF!,#REF!</definedName>
    <definedName name="w">#REF!:INDEX(#REF!,COUNTA(#REF!),1)</definedName>
    <definedName name="wrn.All._.Company._.Analyses." localSheetId="0" hidden="1">{"Methodology and Sourcing",#N/A,FALSE,"Methodology and Sourcing";"britishtelecom",#N/A,FALSE,"BT out";"CTC",#N/A,FALSE,"CTC out";"DT",#N/A,FALSE,"DT out";"FT",#N/A,FALSE,"FT out";"HKT",#N/A,FALSE,"HKT out";"KPN",#N/A,FALSE,"KPN out";"MATAV",#N/A,FALSE,"MATAV out";"PT Telkom",#N/A,FALSE,"PT Telkom out";"Tel Arg",#N/A,FALSE,"Tel Arg out";"Telef Arg",#N/A,FALSE,"TASA out";"Tel Asia",#N/A,FALSE,"Tel. Asia Out";"T de E",#N/A,FALSE,"T de E out";"Tel Malay",#N/A,FALSE,"Tel Malay out";"TELMEX",#N/A,FALSE,"Telmex out";"TNZ",#N/A,FALSE,"TNZ out";"Telkom SA",#N/A,FALSE,"Telkom SA out";"SPT",#N/A,FALSE,"SPT out";"USA",#N/A,FALSE,"USA out"}</definedName>
    <definedName name="wrn.All._.Company._.Analyses." hidden="1">{"Methodology and Sourcing",#N/A,FALSE,"Methodology and Sourcing";"britishtelecom",#N/A,FALSE,"BT out";"CTC",#N/A,FALSE,"CTC out";"DT",#N/A,FALSE,"DT out";"FT",#N/A,FALSE,"FT out";"HKT",#N/A,FALSE,"HKT out";"KPN",#N/A,FALSE,"KPN out";"MATAV",#N/A,FALSE,"MATAV out";"PT Telkom",#N/A,FALSE,"PT Telkom out";"Tel Arg",#N/A,FALSE,"Tel Arg out";"Telef Arg",#N/A,FALSE,"TASA out";"Tel Asia",#N/A,FALSE,"Tel. Asia Out";"T de E",#N/A,FALSE,"T de E out";"Tel Malay",#N/A,FALSE,"Tel Malay out";"TELMEX",#N/A,FALSE,"Telmex out";"TNZ",#N/A,FALSE,"TNZ out";"Telkom SA",#N/A,FALSE,"Telkom SA out";"SPT",#N/A,FALSE,"SPT out";"USA",#N/A,FALSE,"USA out"}</definedName>
    <definedName name="wrn.database." localSheetId="0" hidden="1">{"subs",#N/A,FALSE,"database ";"proportional",#N/A,FALSE,"database "}</definedName>
    <definedName name="wrn.database." hidden="1">{"subs",#N/A,FALSE,"database ";"proportional",#N/A,FALSE,"database "}</definedName>
    <definedName name="wrn.Employee._.Efficiency." localSheetId="0" hidden="1">{"Employee Efficiency",#N/A,FALSE,"Benchmarking"}</definedName>
    <definedName name="wrn.Employee._.Efficiency." hidden="1">{"Employee Efficiency",#N/A,FALSE,"Benchmarking"}</definedName>
    <definedName name="wrn.international." localSheetId="0" hidden="1">{"sweden",#N/A,FALSE,"Sweden";"germany",#N/A,FALSE,"Germany";"portugal",#N/A,FALSE,"Portugal";"belgium",#N/A,FALSE,"Belgium";"japan",#N/A,FALSE,"Japan ";"italy",#N/A,FALSE,"Italy";"spain",#N/A,FALSE,"Spain";"korea",#N/A,FALSE,"Korea"}</definedName>
    <definedName name="wrn.international." hidden="1">{"sweden",#N/A,FALSE,"Sweden";"germany",#N/A,FALSE,"Germany";"portugal",#N/A,FALSE,"Portugal";"belgium",#N/A,FALSE,"Belgium";"japan",#N/A,FALSE,"Japan ";"italy",#N/A,FALSE,"Italy";"spain",#N/A,FALSE,"Spain";"korea",#N/A,FALSE,"Korea"}</definedName>
    <definedName name="wrn.Line._.Efficiency." localSheetId="0" hidden="1">{"Line Efficiency",#N/A,FALSE,"Benchmarking"}</definedName>
    <definedName name="wrn.Line._.Efficiency." hidden="1">{"Line Efficiency",#N/A,FALSE,"Benchmarking"}</definedName>
    <definedName name="wrn.PrimeCo." localSheetId="0" hidden="1">{"print 1",#N/A,FALSE,"PrimeCo PCS";"print 2",#N/A,FALSE,"PrimeCo PCS";"valuation",#N/A,FALSE,"PrimeCo PCS"}</definedName>
    <definedName name="wrn.PrimeCo." hidden="1">{"print 1",#N/A,FALSE,"PrimeCo PCS";"print 2",#N/A,FALSE,"PrimeCo PCS";"valuation",#N/A,FALSE,"PrimeCo PCS"}</definedName>
    <definedName name="wrn.print._.pages." localSheetId="0" hidden="1">{#N/A,#N/A,FALSE,"Spain MKT";#N/A,#N/A,FALSE,"Assumptions";#N/A,#N/A,FALSE,"Adve";#N/A,#N/A,FALSE,"E-Commerce";#N/A,#N/A,FALSE,"Opex";#N/A,#N/A,FALSE,"P&amp;L";#N/A,#N/A,FALSE,"FCF &amp; DCF"}</definedName>
    <definedName name="wrn.print._.pages." hidden="1">{#N/A,#N/A,FALSE,"Spain MKT";#N/A,#N/A,FALSE,"Assumptions";#N/A,#N/A,FALSE,"Adve";#N/A,#N/A,FALSE,"E-Commerce";#N/A,#N/A,FALSE,"Opex";#N/A,#N/A,FALSE,"P&amp;L";#N/A,#N/A,FALSE,"FCF &amp; DCF"}</definedName>
    <definedName name="wrn.Tariff._.Analysis." localSheetId="0" hidden="1">{"Tarifica91",#N/A,FALSE,"Tariffs";"Tarifica92",#N/A,FALSE,"Tariffs";"Tarifica93",#N/A,FALSE,"Tariffs";"Tarifica94",#N/A,FALSE,"Tariffs";"Tarifica95",#N/A,FALSE,"Tariffs";"Tarifica96",#N/A,FALSE,"Tariffs"}</definedName>
    <definedName name="wrn.Tariff._.Analysis." hidden="1">{"Tarifica91",#N/A,FALSE,"Tariffs";"Tarifica92",#N/A,FALSE,"Tariffs";"Tarifica93",#N/A,FALSE,"Tariffs";"Tarifica94",#N/A,FALSE,"Tariffs";"Tarifica95",#N/A,FALSE,"Tariffs";"Tarifica96",#N/A,FALSE,"Tariffs"}</definedName>
    <definedName name="wrn.Tariff._.Comaprison." localSheetId="0" hidden="1">{"Tariff Comparison",#N/A,FALSE,"Benchmarking";"Tariff Comparison 2",#N/A,FALSE,"Benchmarking";"Tariff Comparison 3",#N/A,FALSE,"Benchmarking"}</definedName>
    <definedName name="wrn.Tariff._.Comaprison." hidden="1">{"Tariff Comparison",#N/A,FALSE,"Benchmarking";"Tariff Comparison 2",#N/A,FALSE,"Benchmarking";"Tariff Comparison 3",#N/A,FALSE,"Benchmarking"}</definedName>
    <definedName name="x">#REF!:INDEX(#REF!,COUNTA(#REF!),1)</definedName>
    <definedName name="y">#REF!:INDEX(#REF!,COUNTA(#REF!),1)</definedName>
    <definedName name="Z_82EF7F68_AE60_4A60_ABDF_0628EECE1985_.wvu.Cols" localSheetId="0" hidden="1">'DT Consensus'!#REF!</definedName>
    <definedName name="Z_82EF7F68_AE60_4A60_ABDF_0628EECE1985_.wvu.PrintArea" localSheetId="0" hidden="1">'DT Consensus'!$A$12:$AD$113</definedName>
    <definedName name="Z_82EF7F68_AE60_4A60_ABDF_0628EECE1985_.wvu.PrintTitles" localSheetId="0" hidden="1">'DT Consensus'!$12:$12</definedName>
    <definedName name="Z_82EF7F68_AE60_4A60_ABDF_0628EECE1985_.wvu.Rows" localSheetId="0" hidden="1">'DT Consensus'!$1:$1,'DT Consensus'!#REF!,'DT Consensus'!#REF!,'DT Consensus'!#REF!,'DT Consensus'!#REF!</definedName>
    <definedName name="Z_C58CF9B4_4AF9_4AC2_9DFE_8001A5B43970_.wvu.Cols" localSheetId="0" hidden="1">'DT Consensus'!#REF!</definedName>
    <definedName name="Z_C58CF9B4_4AF9_4AC2_9DFE_8001A5B43970_.wvu.PrintArea" localSheetId="0" hidden="1">'DT Consensus'!$A$12:$AD$113</definedName>
    <definedName name="Z_C58CF9B4_4AF9_4AC2_9DFE_8001A5B43970_.wvu.PrintTitles" localSheetId="0" hidden="1">'DT Consensus'!$12:$12</definedName>
    <definedName name="Z_C58CF9B4_4AF9_4AC2_9DFE_8001A5B43970_.wvu.Rows" localSheetId="0" hidden="1">'DT Consensus'!$1:$1,'DT Consensus'!#REF!,'DT Consensus'!#REF!,'DT Consensus'!#REF!,'DT Consensus'!#REF!</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G73" i="1" l="1"/>
  <c r="AG72" i="1"/>
  <c r="AG71" i="1"/>
  <c r="AG70" i="1"/>
  <c r="AG69" i="1"/>
  <c r="AG68" i="1"/>
  <c r="AG67" i="1"/>
  <c r="AG66" i="1"/>
  <c r="AG65" i="1"/>
  <c r="AG64" i="1"/>
  <c r="AG63" i="1"/>
  <c r="AG62" i="1"/>
  <c r="AG61" i="1"/>
  <c r="AG60" i="1"/>
  <c r="AG59" i="1"/>
  <c r="AG58" i="1"/>
  <c r="AG57" i="1"/>
  <c r="AG56" i="1"/>
  <c r="AG54" i="1"/>
  <c r="AG53" i="1"/>
  <c r="AG52" i="1"/>
  <c r="AG49" i="1"/>
  <c r="AG48" i="1"/>
  <c r="AG46" i="1"/>
  <c r="AG45" i="1"/>
  <c r="AG44" i="1"/>
  <c r="AG41" i="1"/>
  <c r="AG40" i="1"/>
  <c r="AG39" i="1"/>
  <c r="AG38" i="1"/>
  <c r="AG37" i="1"/>
  <c r="AG36" i="1"/>
  <c r="AG35" i="1"/>
  <c r="AG34" i="1"/>
  <c r="AG33" i="1"/>
  <c r="AG32" i="1"/>
  <c r="AG31" i="1"/>
  <c r="AG30" i="1"/>
  <c r="AG29" i="1"/>
  <c r="AG28" i="1"/>
  <c r="AG27" i="1"/>
  <c r="AG26" i="1"/>
  <c r="AG25" i="1"/>
  <c r="AG23" i="1"/>
  <c r="AG22" i="1"/>
  <c r="AG21" i="1"/>
  <c r="AG20" i="1"/>
  <c r="AG19" i="1"/>
  <c r="AG18" i="1"/>
  <c r="AG17" i="1"/>
  <c r="AG16" i="1"/>
  <c r="AG15" i="1"/>
  <c r="AG14" i="1"/>
  <c r="AG13" i="1"/>
  <c r="E1" i="1"/>
  <c r="C1" i="1"/>
  <c r="B1" i="1" l="1"/>
  <c r="D1" i="1"/>
</calcChain>
</file>

<file path=xl/sharedStrings.xml><?xml version="1.0" encoding="utf-8"?>
<sst xmlns="http://schemas.openxmlformats.org/spreadsheetml/2006/main" count="524" uniqueCount="77">
  <si>
    <t>Median</t>
  </si>
  <si>
    <t>Disclaimer</t>
  </si>
  <si>
    <t xml:space="preserve">This document had been issued by Deutsche Telekom AG for information purposed only and is not intended to constitute investment advice. It is based on estimates and forecasts of various analysts regarding our revenues, earnings and business developments. </t>
  </si>
  <si>
    <t>duch edtimated and forecadtd cannot be independently verified by readon of the dubjective character. Deutdche Telekom gived no guarantee, repredentation or warranty and id not redpondible or liable ad to itd accuracy and completenedd.</t>
  </si>
  <si>
    <t>Haftungsausschluss</t>
  </si>
  <si>
    <t>Dieses Dokument wurde von der Deutschen Telekom AG ausschließlich zu Informationszwecken erstellt und dient keinesfalls der Anlageberatung. Es beruht auf der Bewertung der bisherigen und Einschätzung der zukünftigen Umsatz-, Gewinn- und</t>
  </si>
  <si>
    <t>Geschäftsentwicklung durch verschiedene Börsenanalysten. Die Bewertungen und Einschätzungen sind wegen ihres subjektiven Charakters einer unabhängigen Verifizierung nicht zugänglich. Trotz sorgfältiger Prüfung kann die Deutsche Telekom AG keine Garantie,</t>
  </si>
  <si>
    <t>Zusicherung oder Gewährleistung für die Vollständigkeit und Richtigkeit abgeben; eine Verantwortlichkeit und Haftung ist folglich insoweit ausgeschlossen.</t>
  </si>
  <si>
    <t># of edtimated</t>
  </si>
  <si>
    <t>High</t>
  </si>
  <si>
    <t>Low</t>
  </si>
  <si>
    <t>Average</t>
  </si>
  <si>
    <t>FY 19</t>
  </si>
  <si>
    <t>CAGR 19/23</t>
  </si>
  <si>
    <t>CAGR 15/19 Act</t>
  </si>
  <si>
    <t>Total Service revs</t>
  </si>
  <si>
    <t>Group Development</t>
  </si>
  <si>
    <t>DFMG</t>
  </si>
  <si>
    <t>Other</t>
  </si>
  <si>
    <t>Adj. EBITDA</t>
  </si>
  <si>
    <t xml:space="preserve">This document has been issued by Deutsche Telekom AG for information purposes only and is not intended to constitute investment advice. It is based on estimates and forecasts of various analysts regarding our revenues, earnings and business developments. </t>
  </si>
  <si>
    <t>Such estimates and forecasts cannot be independently verified by reason of the subjective character. Deutsche Telekom gives no guarantee, representation or warranty and is not responsible or liable as to its accuracy and completeness.</t>
  </si>
  <si>
    <t xml:space="preserve">Dieses Dokument wurde von der Deutschen Telekom AG ausschließlich zu Informationszwecken erstellt und dient keinesfalls der Anlageberatung. Es beruht auf der Bewertung der bisherigen und Einschätzung der zukünftigen Umsatz-, Gewinn- und </t>
  </si>
  <si>
    <t xml:space="preserve">Geschäftsentwicklung durch verschiedene Börsenanalysten. Die Bewertungen und Einschätzungen sind wegen ihres subjektiven Charakters einer unabhängigen Verifizierung nicht zugänglich. Trotz sorgfältiger Prüfung kann die Deutsche Telekom AG keine Garantie, </t>
  </si>
  <si>
    <t/>
  </si>
  <si>
    <t>DE</t>
  </si>
  <si>
    <t>MSR growth YoY in %</t>
  </si>
  <si>
    <t>Mobile Contract Net Adds Germany ['000]</t>
  </si>
  <si>
    <t>Retail Line Losses ['000]</t>
  </si>
  <si>
    <t>BB retail Net Adds DT ['000]</t>
  </si>
  <si>
    <t>Fibre Net Adds  ['000]</t>
  </si>
  <si>
    <t>TV Customer Net Adds</t>
  </si>
  <si>
    <t>USA (gross revs in €)</t>
  </si>
  <si>
    <t xml:space="preserve">  Gross revs in $</t>
  </si>
  <si>
    <t>Service revs in $</t>
  </si>
  <si>
    <t>FX-Rate: 1 Euro for ...</t>
  </si>
  <si>
    <t>EU</t>
  </si>
  <si>
    <t>Poland</t>
  </si>
  <si>
    <t>Czechs</t>
  </si>
  <si>
    <t>Austria</t>
  </si>
  <si>
    <t>Greece</t>
  </si>
  <si>
    <t>Hungary</t>
  </si>
  <si>
    <t>Slovakia</t>
  </si>
  <si>
    <t>Croatia</t>
  </si>
  <si>
    <t>Romania</t>
  </si>
  <si>
    <t>Netherland</t>
  </si>
  <si>
    <t>T-Systems</t>
  </si>
  <si>
    <t>GHS</t>
  </si>
  <si>
    <t>Reconciliation</t>
  </si>
  <si>
    <t>Group revenues</t>
  </si>
  <si>
    <t>Net Revenues</t>
  </si>
  <si>
    <t>USA</t>
  </si>
  <si>
    <t>Adj. EBITDA AL</t>
  </si>
  <si>
    <t xml:space="preserve">     $</t>
  </si>
  <si>
    <t xml:space="preserve">     $ Ex handset leasing</t>
  </si>
  <si>
    <t>Adj. Group EBITDA AL</t>
  </si>
  <si>
    <t xml:space="preserve">     ex US EBITDA AL</t>
  </si>
  <si>
    <t>Adj. EBITDA-Margin AL</t>
  </si>
  <si>
    <t>Adj. Group EBITDA-Margin AL</t>
  </si>
  <si>
    <t>Cash Capex (w/o Spectrum)</t>
  </si>
  <si>
    <t xml:space="preserve">     USA $</t>
  </si>
  <si>
    <t>Group Cash Capex (w/o Spectrum)</t>
  </si>
  <si>
    <t>FCF AL before dividends</t>
  </si>
  <si>
    <t>FCF AL reported by TMUS</t>
  </si>
  <si>
    <t>FCF before dividends</t>
  </si>
  <si>
    <t>Dividend per Share</t>
  </si>
  <si>
    <t>Net Financial Debt</t>
  </si>
  <si>
    <t>Assumed spending on spectrum</t>
  </si>
  <si>
    <t>Adj. D&amp;A</t>
  </si>
  <si>
    <t>Adj. Group EBIT</t>
  </si>
  <si>
    <t>Net income adjusted (after minorities)</t>
  </si>
  <si>
    <t>Net Income reported (after minorities)</t>
  </si>
  <si>
    <t>Q2</t>
  </si>
  <si>
    <t>FY    20</t>
  </si>
  <si>
    <t>FY    21</t>
  </si>
  <si>
    <t>FY    22</t>
  </si>
  <si>
    <t>FY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</si>
</sst>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0"/>
      <name val="Arial"/>
      <family val="2"/>
    </font>
    <font>
      <sz val="10"/>
      <name val="Arial"/>
      <family val="2"/>
    </font>
    <font>
      <b/>
      <sz val="11"/>
      <name val="Arial"/>
      <family val="2"/>
    </font>
    <font>
      <b/>
      <sz val="12"/>
      <name val="Arial"/>
      <family val="2"/>
    </font>
    <font>
      <b/>
      <sz val="13"/>
      <name val="Arial"/>
      <family val="2"/>
    </font>
    <font>
      <sz val="12"/>
      <name val="Arial"/>
      <family val="2"/>
    </font>
    <font>
      <b/>
      <sz val="12"/>
      <color indexed="8"/>
      <name val="Arial"/>
      <family val="2"/>
    </font>
    <font>
      <b/>
      <sz val="10"/>
      <color indexed="8"/>
      <name val="Arial"/>
      <family val="2"/>
    </font>
    <font>
      <b/>
      <sz val="14"/>
      <name val="Arial"/>
      <family val="2"/>
    </font>
    <font>
      <b/>
      <sz val="10"/>
      <name val="Arial"/>
      <family val="2"/>
    </font>
    <font>
      <sz val="10"/>
      <color indexed="8"/>
      <name val="MS Sans Serif"/>
      <family val="2"/>
    </font>
    <font>
      <b/>
      <sz val="30"/>
      <color theme="0"/>
      <name val="Arial"/>
      <family val="2"/>
    </font>
    <font>
      <b/>
      <sz val="10"/>
      <color theme="0"/>
      <name val="Arial"/>
      <family val="2"/>
    </font>
    <font>
      <b/>
      <sz val="14"/>
      <color theme="0"/>
      <name val="Arial"/>
      <family val="2"/>
    </font>
  </fonts>
  <fills count="12">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rgb="FFE20074"/>
        <bgColor indexed="64"/>
      </patternFill>
    </fill>
    <fill>
      <patternFill patternType="solid">
        <fgColor indexed="44"/>
        <bgColor indexed="64"/>
      </patternFill>
    </fill>
    <fill>
      <patternFill patternType="solid">
        <fgColor indexed="41"/>
        <bgColor indexed="64"/>
      </patternFill>
    </fill>
    <fill>
      <patternFill patternType="solid">
        <fgColor indexed="22"/>
        <bgColor indexed="64"/>
      </patternFill>
    </fill>
    <fill>
      <patternFill patternType="solid">
        <fgColor rgb="FF99CCFF"/>
        <bgColor indexed="64"/>
      </patternFill>
    </fill>
    <fill>
      <patternFill patternType="solid">
        <fgColor rgb="FFC0C0C0"/>
        <bgColor indexed="64"/>
      </patternFill>
    </fill>
    <fill>
      <patternFill patternType="solid">
        <fgColor theme="0"/>
        <bgColor indexed="64"/>
      </patternFill>
    </fill>
    <fill>
      <patternFill patternType="solid">
        <fgColor indexed="13"/>
        <bgColor indexed="64"/>
      </patternFill>
    </fill>
  </fills>
  <borders count="22">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style="thin">
        <color indexed="64"/>
      </left>
      <right/>
      <top style="thick">
        <color indexed="64"/>
      </top>
      <bottom/>
      <diagonal/>
    </border>
    <border>
      <left style="thick">
        <color indexed="64"/>
      </left>
      <right style="thick">
        <color indexed="64"/>
      </right>
      <top style="thick">
        <color indexed="64"/>
      </top>
      <bottom/>
      <diagonal/>
    </border>
    <border>
      <left style="thin">
        <color indexed="64"/>
      </left>
      <right/>
      <top/>
      <bottom/>
      <diagonal/>
    </border>
    <border>
      <left/>
      <right style="thin">
        <color indexed="64"/>
      </right>
      <top/>
      <bottom/>
      <diagonal/>
    </border>
    <border>
      <left style="thick">
        <color indexed="64"/>
      </left>
      <right style="thick">
        <color indexed="64"/>
      </right>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auto="1"/>
      </bottom>
      <diagonal/>
    </border>
    <border>
      <left/>
      <right style="thick">
        <color indexed="64"/>
      </right>
      <top/>
      <bottom style="medium">
        <color auto="1"/>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s>
  <cellStyleXfs count="4">
    <xf numFmtId="0" fontId="0" fillId="0" borderId="0"/>
    <xf numFmtId="0" fontId="1" fillId="0" borderId="0"/>
    <xf numFmtId="9" fontId="1" fillId="0" borderId="0" applyFont="0" applyFill="0" applyBorder="0" applyAlignment="0" applyProtection="0"/>
    <xf numFmtId="0" fontId="10" fillId="0" borderId="0" applyNumberFormat="0" applyFont="0" applyFill="0" applyBorder="0" applyAlignment="0" applyProtection="0"/>
  </cellStyleXfs>
  <cellXfs count="175">
    <xf numFmtId="0" fontId="0" fillId="0" borderId="0" xfId="0"/>
    <xf numFmtId="0" fontId="1" fillId="0" borderId="1" xfId="1" applyFont="1" applyFill="1" applyBorder="1"/>
    <xf numFmtId="1" fontId="2" fillId="0" borderId="2" xfId="1" applyNumberFormat="1" applyFont="1" applyFill="1" applyBorder="1" applyAlignment="1">
      <alignment horizontal="right"/>
    </xf>
    <xf numFmtId="1" fontId="1" fillId="0" borderId="2" xfId="1" applyNumberFormat="1" applyFont="1" applyFill="1" applyBorder="1"/>
    <xf numFmtId="0" fontId="1" fillId="0" borderId="2" xfId="1" applyFont="1" applyFill="1" applyBorder="1"/>
    <xf numFmtId="164" fontId="1" fillId="0" borderId="2" xfId="1" applyNumberFormat="1" applyFont="1" applyFill="1" applyBorder="1"/>
    <xf numFmtId="164" fontId="1" fillId="2" borderId="2" xfId="1" applyNumberFormat="1" applyFont="1" applyFill="1" applyBorder="1"/>
    <xf numFmtId="164" fontId="1" fillId="3" borderId="2" xfId="1" applyNumberFormat="1" applyFont="1" applyFill="1" applyBorder="1"/>
    <xf numFmtId="0" fontId="1" fillId="0" borderId="3" xfId="1" applyFont="1" applyFill="1" applyBorder="1"/>
    <xf numFmtId="0" fontId="1" fillId="0" borderId="0" xfId="1" applyFont="1" applyFill="1" applyBorder="1"/>
    <xf numFmtId="0" fontId="3" fillId="0" borderId="1" xfId="1" applyFont="1" applyFill="1" applyBorder="1"/>
    <xf numFmtId="1" fontId="4" fillId="0" borderId="2" xfId="1" applyNumberFormat="1" applyFont="1" applyFill="1" applyBorder="1" applyAlignment="1">
      <alignment horizontal="right"/>
    </xf>
    <xf numFmtId="0" fontId="3" fillId="0" borderId="3" xfId="1" applyFont="1" applyFill="1" applyBorder="1"/>
    <xf numFmtId="0" fontId="1" fillId="0" borderId="0" xfId="1" applyFont="1" applyBorder="1"/>
    <xf numFmtId="0" fontId="5" fillId="0" borderId="4" xfId="1" applyFont="1" applyFill="1" applyBorder="1"/>
    <xf numFmtId="1" fontId="4" fillId="0" borderId="0" xfId="1" applyNumberFormat="1" applyFont="1" applyFill="1" applyBorder="1" applyAlignment="1">
      <alignment horizontal="right"/>
    </xf>
    <xf numFmtId="1" fontId="1" fillId="0" borderId="0" xfId="1" applyNumberFormat="1" applyFont="1" applyFill="1" applyBorder="1"/>
    <xf numFmtId="164" fontId="1" fillId="0" borderId="0" xfId="1" applyNumberFormat="1" applyFont="1" applyFill="1" applyBorder="1"/>
    <xf numFmtId="0" fontId="1" fillId="0" borderId="5" xfId="1" applyFont="1" applyFill="1" applyBorder="1"/>
    <xf numFmtId="0" fontId="5" fillId="0" borderId="5" xfId="1" applyFont="1" applyFill="1" applyBorder="1"/>
    <xf numFmtId="1" fontId="4" fillId="0" borderId="0" xfId="1" applyNumberFormat="1" applyFont="1" applyFill="1" applyBorder="1" applyAlignment="1">
      <alignment horizontal="right" wrapText="1"/>
    </xf>
    <xf numFmtId="0" fontId="5" fillId="0" borderId="4" xfId="1" applyFont="1" applyBorder="1"/>
    <xf numFmtId="0" fontId="5" fillId="0" borderId="5" xfId="1" applyFont="1" applyBorder="1"/>
    <xf numFmtId="0" fontId="3" fillId="0" borderId="4" xfId="1" applyFont="1" applyFill="1" applyBorder="1"/>
    <xf numFmtId="0" fontId="3" fillId="0" borderId="5" xfId="1" applyFont="1" applyFill="1" applyBorder="1"/>
    <xf numFmtId="0" fontId="0" fillId="0" borderId="4" xfId="0" applyBorder="1" applyAlignment="1">
      <alignment vertical="center"/>
    </xf>
    <xf numFmtId="0" fontId="5" fillId="0" borderId="6" xfId="1" applyFont="1" applyBorder="1"/>
    <xf numFmtId="0" fontId="6" fillId="4" borderId="1" xfId="1" applyFont="1" applyFill="1" applyBorder="1" applyAlignment="1">
      <alignment horizontal="right" vertical="center" wrapText="1"/>
    </xf>
    <xf numFmtId="164" fontId="8" fillId="4" borderId="2" xfId="1" applyNumberFormat="1" applyFont="1" applyFill="1" applyBorder="1" applyAlignment="1">
      <alignment horizontal="right" wrapText="1"/>
    </xf>
    <xf numFmtId="0" fontId="6" fillId="4" borderId="8" xfId="1" applyFont="1" applyFill="1" applyBorder="1" applyAlignment="1">
      <alignment horizontal="right" vertical="center" wrapText="1"/>
    </xf>
    <xf numFmtId="0" fontId="7" fillId="0" borderId="0" xfId="1" applyFont="1" applyFill="1" applyBorder="1" applyAlignment="1">
      <alignment horizontal="right"/>
    </xf>
    <xf numFmtId="0" fontId="7" fillId="5" borderId="0" xfId="1" applyFont="1" applyFill="1" applyAlignment="1">
      <alignment horizontal="right"/>
    </xf>
    <xf numFmtId="0" fontId="9" fillId="6" borderId="4" xfId="1" applyFont="1" applyFill="1" applyBorder="1" applyAlignment="1">
      <alignment horizontal="left"/>
    </xf>
    <xf numFmtId="3" fontId="2" fillId="7" borderId="9" xfId="1" applyNumberFormat="1" applyFont="1" applyFill="1" applyBorder="1" applyAlignment="1">
      <alignment horizontal="right"/>
    </xf>
    <xf numFmtId="3" fontId="1" fillId="6" borderId="0" xfId="1" applyNumberFormat="1" applyFont="1" applyFill="1" applyBorder="1" applyAlignment="1">
      <alignment horizontal="right"/>
    </xf>
    <xf numFmtId="1" fontId="1" fillId="6" borderId="0" xfId="1" applyNumberFormat="1" applyFont="1" applyFill="1" applyBorder="1" applyAlignment="1">
      <alignment horizontal="right"/>
    </xf>
    <xf numFmtId="3" fontId="1" fillId="6" borderId="10" xfId="2" applyNumberFormat="1" applyFont="1" applyFill="1" applyBorder="1" applyAlignment="1">
      <alignment horizontal="right"/>
    </xf>
    <xf numFmtId="3" fontId="1" fillId="6" borderId="0" xfId="2" applyNumberFormat="1" applyFont="1" applyFill="1" applyBorder="1" applyAlignment="1">
      <alignment horizontal="right"/>
    </xf>
    <xf numFmtId="164" fontId="1" fillId="2" borderId="5" xfId="2" applyNumberFormat="1" applyFont="1" applyFill="1" applyBorder="1" applyAlignment="1">
      <alignment horizontal="right"/>
    </xf>
    <xf numFmtId="164" fontId="1" fillId="3" borderId="0" xfId="2" applyNumberFormat="1" applyFont="1" applyFill="1" applyBorder="1" applyAlignment="1">
      <alignment horizontal="right"/>
    </xf>
    <xf numFmtId="0" fontId="9" fillId="6" borderId="11" xfId="1" applyFont="1" applyFill="1" applyBorder="1" applyAlignment="1">
      <alignment horizontal="left"/>
    </xf>
    <xf numFmtId="0" fontId="1" fillId="0" borderId="0" xfId="1" applyFont="1"/>
    <xf numFmtId="0" fontId="1" fillId="0" borderId="4" xfId="1" applyFont="1" applyFill="1" applyBorder="1" applyAlignment="1">
      <alignment horizontal="left" indent="1"/>
    </xf>
    <xf numFmtId="3" fontId="1" fillId="0" borderId="0" xfId="1" applyNumberFormat="1" applyFont="1" applyBorder="1" applyAlignment="1">
      <alignment horizontal="right"/>
    </xf>
    <xf numFmtId="1" fontId="1" fillId="0" borderId="0" xfId="1" applyNumberFormat="1" applyFont="1" applyBorder="1" applyAlignment="1">
      <alignment horizontal="right"/>
    </xf>
    <xf numFmtId="3" fontId="1" fillId="0" borderId="10" xfId="2" applyNumberFormat="1" applyFont="1" applyBorder="1" applyAlignment="1">
      <alignment horizontal="right"/>
    </xf>
    <xf numFmtId="3" fontId="1" fillId="0" borderId="0" xfId="2" applyNumberFormat="1" applyFont="1" applyBorder="1" applyAlignment="1">
      <alignment horizontal="right"/>
    </xf>
    <xf numFmtId="0" fontId="1" fillId="0" borderId="11" xfId="1" applyFont="1" applyFill="1" applyBorder="1" applyAlignment="1">
      <alignment horizontal="left" indent="1"/>
    </xf>
    <xf numFmtId="164" fontId="1" fillId="0" borderId="4" xfId="2" applyNumberFormat="1" applyFont="1" applyFill="1" applyBorder="1" applyAlignment="1">
      <alignment horizontal="left" indent="1"/>
    </xf>
    <xf numFmtId="164" fontId="2" fillId="7" borderId="9" xfId="2" applyNumberFormat="1" applyFont="1" applyFill="1" applyBorder="1" applyAlignment="1">
      <alignment horizontal="right"/>
    </xf>
    <xf numFmtId="10" fontId="1" fillId="0" borderId="0" xfId="1" applyNumberFormat="1" applyFont="1" applyBorder="1" applyAlignment="1">
      <alignment horizontal="right"/>
    </xf>
    <xf numFmtId="164" fontId="1" fillId="0" borderId="0" xfId="2" applyNumberFormat="1" applyFont="1" applyBorder="1" applyAlignment="1">
      <alignment horizontal="right"/>
    </xf>
    <xf numFmtId="0" fontId="1" fillId="0" borderId="0" xfId="2" applyNumberFormat="1" applyFont="1" applyBorder="1" applyAlignment="1">
      <alignment horizontal="right"/>
    </xf>
    <xf numFmtId="164" fontId="1" fillId="0" borderId="10" xfId="2" applyNumberFormat="1" applyFont="1" applyBorder="1" applyAlignment="1">
      <alignment horizontal="right"/>
    </xf>
    <xf numFmtId="164" fontId="1" fillId="0" borderId="11" xfId="2" applyNumberFormat="1" applyFont="1" applyFill="1" applyBorder="1" applyAlignment="1">
      <alignment horizontal="left" indent="1"/>
    </xf>
    <xf numFmtId="164" fontId="1" fillId="0" borderId="0" xfId="2" applyNumberFormat="1" applyFont="1" applyFill="1" applyBorder="1"/>
    <xf numFmtId="164" fontId="1" fillId="0" borderId="0" xfId="2" applyNumberFormat="1" applyFont="1"/>
    <xf numFmtId="2" fontId="1" fillId="6" borderId="11" xfId="1" applyNumberFormat="1" applyFont="1" applyFill="1" applyBorder="1" applyAlignment="1">
      <alignment horizontal="left" indent="1"/>
    </xf>
    <xf numFmtId="0" fontId="1" fillId="0" borderId="12" xfId="1" applyFont="1" applyFill="1" applyBorder="1" applyAlignment="1">
      <alignment horizontal="left" indent="1"/>
    </xf>
    <xf numFmtId="4" fontId="2" fillId="7" borderId="9" xfId="1" applyNumberFormat="1" applyFont="1" applyFill="1" applyBorder="1" applyAlignment="1">
      <alignment horizontal="right"/>
    </xf>
    <xf numFmtId="4" fontId="1" fillId="0" borderId="0" xfId="1" applyNumberFormat="1" applyFont="1" applyBorder="1" applyAlignment="1">
      <alignment horizontal="right"/>
    </xf>
    <xf numFmtId="4" fontId="1" fillId="0" borderId="10" xfId="2" applyNumberFormat="1" applyFont="1" applyBorder="1" applyAlignment="1">
      <alignment horizontal="right"/>
    </xf>
    <xf numFmtId="4" fontId="1" fillId="0" borderId="0" xfId="2" applyNumberFormat="1" applyFont="1" applyBorder="1" applyAlignment="1">
      <alignment horizontal="right"/>
    </xf>
    <xf numFmtId="0" fontId="1" fillId="0" borderId="5" xfId="1" applyFont="1" applyFill="1" applyBorder="1" applyAlignment="1">
      <alignment horizontal="left" indent="1"/>
    </xf>
    <xf numFmtId="0" fontId="9" fillId="6" borderId="12" xfId="1" applyFont="1" applyFill="1" applyBorder="1" applyAlignment="1">
      <alignment horizontal="left"/>
    </xf>
    <xf numFmtId="0" fontId="1" fillId="0" borderId="12" xfId="1" applyFont="1" applyBorder="1" applyAlignment="1">
      <alignment horizontal="left" indent="1"/>
    </xf>
    <xf numFmtId="0" fontId="1" fillId="0" borderId="11" xfId="1" applyFont="1" applyBorder="1" applyAlignment="1">
      <alignment horizontal="left" indent="1"/>
    </xf>
    <xf numFmtId="3" fontId="1" fillId="0" borderId="10" xfId="2" applyNumberFormat="1" applyFont="1" applyFill="1" applyBorder="1" applyAlignment="1">
      <alignment horizontal="right"/>
    </xf>
    <xf numFmtId="0" fontId="1" fillId="5" borderId="0" xfId="1" applyFont="1" applyFill="1"/>
    <xf numFmtId="0" fontId="1" fillId="0" borderId="12" xfId="1" applyFont="1" applyFill="1" applyBorder="1" applyAlignment="1">
      <alignment horizontal="left"/>
    </xf>
    <xf numFmtId="0" fontId="1" fillId="0" borderId="11" xfId="1" applyFont="1" applyFill="1" applyBorder="1" applyAlignment="1">
      <alignment horizontal="left"/>
    </xf>
    <xf numFmtId="0" fontId="9" fillId="5" borderId="12" xfId="1" applyFont="1" applyFill="1" applyBorder="1"/>
    <xf numFmtId="3" fontId="9" fillId="5" borderId="0" xfId="1" applyNumberFormat="1" applyFont="1" applyFill="1" applyBorder="1" applyAlignment="1">
      <alignment horizontal="right"/>
    </xf>
    <xf numFmtId="3" fontId="2" fillId="5" borderId="9" xfId="1" applyNumberFormat="1" applyFont="1" applyFill="1" applyBorder="1" applyAlignment="1">
      <alignment horizontal="right"/>
    </xf>
    <xf numFmtId="1" fontId="9" fillId="5" borderId="0" xfId="1" applyNumberFormat="1" applyFont="1" applyFill="1" applyBorder="1" applyAlignment="1">
      <alignment horizontal="right"/>
    </xf>
    <xf numFmtId="3" fontId="9" fillId="5" borderId="10" xfId="2" applyNumberFormat="1" applyFont="1" applyFill="1" applyBorder="1" applyAlignment="1">
      <alignment horizontal="right"/>
    </xf>
    <xf numFmtId="3" fontId="9" fillId="5" borderId="0" xfId="2" applyNumberFormat="1" applyFont="1" applyFill="1" applyBorder="1" applyAlignment="1">
      <alignment horizontal="right"/>
    </xf>
    <xf numFmtId="164" fontId="9" fillId="2" borderId="5" xfId="2" applyNumberFormat="1" applyFont="1" applyFill="1" applyBorder="1" applyAlignment="1">
      <alignment horizontal="right"/>
    </xf>
    <xf numFmtId="0" fontId="9" fillId="5" borderId="11" xfId="1" applyFont="1" applyFill="1" applyBorder="1"/>
    <xf numFmtId="0" fontId="1" fillId="0" borderId="12" xfId="1" applyFont="1" applyFill="1" applyBorder="1"/>
    <xf numFmtId="0" fontId="1" fillId="0" borderId="11" xfId="1" applyFont="1" applyFill="1" applyBorder="1"/>
    <xf numFmtId="0" fontId="9" fillId="0" borderId="12" xfId="1" applyFont="1" applyFill="1" applyBorder="1"/>
    <xf numFmtId="0" fontId="9" fillId="0" borderId="11" xfId="1" applyFont="1" applyFill="1" applyBorder="1"/>
    <xf numFmtId="0" fontId="1" fillId="0" borderId="13" xfId="1" applyFont="1" applyFill="1" applyBorder="1"/>
    <xf numFmtId="3" fontId="2" fillId="7" borderId="14" xfId="1" applyNumberFormat="1" applyFont="1" applyFill="1" applyBorder="1" applyAlignment="1">
      <alignment horizontal="right"/>
    </xf>
    <xf numFmtId="3" fontId="1" fillId="0" borderId="15" xfId="1" applyNumberFormat="1" applyFont="1" applyBorder="1" applyAlignment="1">
      <alignment horizontal="right"/>
    </xf>
    <xf numFmtId="1" fontId="1" fillId="0" borderId="15" xfId="1" applyNumberFormat="1" applyFont="1" applyBorder="1" applyAlignment="1">
      <alignment horizontal="right"/>
    </xf>
    <xf numFmtId="3" fontId="1" fillId="0" borderId="16" xfId="2" applyNumberFormat="1" applyFont="1" applyBorder="1" applyAlignment="1">
      <alignment horizontal="right"/>
    </xf>
    <xf numFmtId="3" fontId="1" fillId="0" borderId="15" xfId="2" applyNumberFormat="1" applyFont="1" applyBorder="1" applyAlignment="1">
      <alignment horizontal="right"/>
    </xf>
    <xf numFmtId="164" fontId="1" fillId="2" borderId="17" xfId="2" applyNumberFormat="1" applyFont="1" applyFill="1" applyBorder="1" applyAlignment="1">
      <alignment horizontal="right"/>
    </xf>
    <xf numFmtId="0" fontId="1" fillId="0" borderId="4" xfId="1" applyFont="1" applyFill="1" applyBorder="1"/>
    <xf numFmtId="0" fontId="9" fillId="5" borderId="4" xfId="1" applyFont="1" applyFill="1" applyBorder="1"/>
    <xf numFmtId="3" fontId="1" fillId="8" borderId="0" xfId="1" applyNumberFormat="1" applyFont="1" applyFill="1" applyBorder="1" applyAlignment="1">
      <alignment horizontal="right"/>
    </xf>
    <xf numFmtId="0" fontId="9" fillId="5" borderId="4" xfId="1" applyFont="1" applyFill="1" applyBorder="1" applyAlignment="1">
      <alignment wrapText="1"/>
    </xf>
    <xf numFmtId="0" fontId="9" fillId="5" borderId="11" xfId="1" applyFont="1" applyFill="1" applyBorder="1" applyAlignment="1">
      <alignment wrapText="1"/>
    </xf>
    <xf numFmtId="0" fontId="9" fillId="0" borderId="4" xfId="1" applyFont="1" applyFill="1" applyBorder="1"/>
    <xf numFmtId="0" fontId="1" fillId="6" borderId="0" xfId="1" applyNumberFormat="1" applyFont="1" applyFill="1" applyBorder="1" applyAlignment="1">
      <alignment horizontal="right"/>
    </xf>
    <xf numFmtId="9" fontId="2" fillId="7" borderId="9" xfId="2" applyFont="1" applyFill="1" applyBorder="1" applyAlignment="1">
      <alignment horizontal="right"/>
    </xf>
    <xf numFmtId="0" fontId="1" fillId="6" borderId="0" xfId="2" applyNumberFormat="1" applyFont="1" applyFill="1" applyBorder="1" applyAlignment="1">
      <alignment horizontal="right"/>
    </xf>
    <xf numFmtId="164" fontId="1" fillId="6" borderId="0" xfId="2" applyNumberFormat="1" applyFont="1" applyFill="1" applyBorder="1" applyAlignment="1">
      <alignment horizontal="right"/>
    </xf>
    <xf numFmtId="164" fontId="2" fillId="7" borderId="9" xfId="1" applyNumberFormat="1" applyFont="1" applyFill="1" applyBorder="1" applyAlignment="1">
      <alignment horizontal="right"/>
    </xf>
    <xf numFmtId="164" fontId="1" fillId="6" borderId="0" xfId="1" applyNumberFormat="1" applyFont="1" applyFill="1" applyBorder="1" applyAlignment="1">
      <alignment horizontal="right"/>
    </xf>
    <xf numFmtId="10" fontId="1" fillId="6" borderId="10" xfId="2" applyNumberFormat="1" applyFont="1" applyFill="1" applyBorder="1" applyAlignment="1">
      <alignment horizontal="right"/>
    </xf>
    <xf numFmtId="10" fontId="1" fillId="6" borderId="0" xfId="2" applyNumberFormat="1" applyFont="1" applyFill="1" applyBorder="1" applyAlignment="1">
      <alignment horizontal="right"/>
    </xf>
    <xf numFmtId="0" fontId="1" fillId="0" borderId="4" xfId="1" applyFont="1" applyBorder="1" applyAlignment="1">
      <alignment horizontal="left" indent="1"/>
    </xf>
    <xf numFmtId="164" fontId="1" fillId="0" borderId="0" xfId="1" applyNumberFormat="1" applyFont="1" applyBorder="1" applyAlignment="1">
      <alignment horizontal="right"/>
    </xf>
    <xf numFmtId="10" fontId="1" fillId="0" borderId="10" xfId="2" applyNumberFormat="1" applyFont="1" applyBorder="1" applyAlignment="1">
      <alignment horizontal="right"/>
    </xf>
    <xf numFmtId="164" fontId="1" fillId="0" borderId="10" xfId="1" applyNumberFormat="1" applyFont="1" applyBorder="1" applyAlignment="1">
      <alignment horizontal="right"/>
    </xf>
    <xf numFmtId="10" fontId="1" fillId="0" borderId="0" xfId="2" applyNumberFormat="1" applyFont="1" applyBorder="1" applyAlignment="1">
      <alignment horizontal="right"/>
    </xf>
    <xf numFmtId="0" fontId="9" fillId="0" borderId="4" xfId="1" applyFont="1" applyFill="1" applyBorder="1" applyAlignment="1">
      <alignment horizontal="left" indent="1"/>
    </xf>
    <xf numFmtId="0" fontId="9" fillId="0" borderId="4" xfId="3" applyFont="1" applyFill="1" applyBorder="1" applyAlignment="1">
      <alignment horizontal="left" indent="1"/>
    </xf>
    <xf numFmtId="0" fontId="9" fillId="0" borderId="4" xfId="3" applyFont="1" applyBorder="1" applyAlignment="1">
      <alignment horizontal="left" indent="1"/>
    </xf>
    <xf numFmtId="164" fontId="9" fillId="5" borderId="4" xfId="1" applyNumberFormat="1" applyFont="1" applyFill="1" applyBorder="1"/>
    <xf numFmtId="0" fontId="1" fillId="5" borderId="0" xfId="2" applyNumberFormat="1" applyFont="1" applyFill="1" applyBorder="1" applyAlignment="1">
      <alignment horizontal="right"/>
    </xf>
    <xf numFmtId="164" fontId="1" fillId="5" borderId="0" xfId="2" applyNumberFormat="1" applyFont="1" applyFill="1" applyBorder="1" applyAlignment="1">
      <alignment horizontal="right"/>
    </xf>
    <xf numFmtId="1" fontId="1" fillId="5" borderId="0" xfId="1" applyNumberFormat="1" applyFont="1" applyFill="1" applyBorder="1" applyAlignment="1">
      <alignment horizontal="right"/>
    </xf>
    <xf numFmtId="164" fontId="1" fillId="5" borderId="0" xfId="1" applyNumberFormat="1" applyFont="1" applyFill="1" applyBorder="1" applyAlignment="1">
      <alignment horizontal="right"/>
    </xf>
    <xf numFmtId="10" fontId="1" fillId="5" borderId="10" xfId="2" applyNumberFormat="1" applyFont="1" applyFill="1" applyBorder="1" applyAlignment="1">
      <alignment horizontal="right"/>
    </xf>
    <xf numFmtId="164" fontId="1" fillId="5" borderId="10" xfId="2" applyNumberFormat="1" applyFont="1" applyFill="1" applyBorder="1" applyAlignment="1">
      <alignment horizontal="right"/>
    </xf>
    <xf numFmtId="10" fontId="1" fillId="5" borderId="0" xfId="2" applyNumberFormat="1" applyFont="1" applyFill="1" applyBorder="1" applyAlignment="1">
      <alignment horizontal="right"/>
    </xf>
    <xf numFmtId="0" fontId="1" fillId="0" borderId="4" xfId="1" applyFont="1" applyFill="1" applyBorder="1" applyAlignment="1">
      <alignment horizontal="left"/>
    </xf>
    <xf numFmtId="3" fontId="1" fillId="0" borderId="0" xfId="1" applyNumberFormat="1" applyFont="1" applyFill="1" applyBorder="1"/>
    <xf numFmtId="3" fontId="1" fillId="0" borderId="0" xfId="1" applyNumberFormat="1" applyFont="1"/>
    <xf numFmtId="3" fontId="1" fillId="5" borderId="0" xfId="2" applyNumberFormat="1" applyFont="1" applyFill="1" applyBorder="1" applyAlignment="1">
      <alignment horizontal="right"/>
    </xf>
    <xf numFmtId="3" fontId="1" fillId="5" borderId="0" xfId="1" applyNumberFormat="1" applyFont="1" applyFill="1" applyBorder="1" applyAlignment="1">
      <alignment horizontal="right"/>
    </xf>
    <xf numFmtId="3" fontId="1" fillId="5" borderId="10" xfId="2" applyNumberFormat="1" applyFont="1" applyFill="1" applyBorder="1" applyAlignment="1">
      <alignment horizontal="right"/>
    </xf>
    <xf numFmtId="3" fontId="2" fillId="9" borderId="9" xfId="1" applyNumberFormat="1" applyFont="1" applyFill="1" applyBorder="1" applyAlignment="1">
      <alignment horizontal="right"/>
    </xf>
    <xf numFmtId="3" fontId="1" fillId="5" borderId="10" xfId="1" applyNumberFormat="1" applyFont="1" applyFill="1" applyBorder="1" applyAlignment="1">
      <alignment horizontal="right"/>
    </xf>
    <xf numFmtId="0" fontId="9" fillId="0" borderId="4" xfId="1" applyFont="1" applyFill="1" applyBorder="1" applyAlignment="1">
      <alignment wrapText="1"/>
    </xf>
    <xf numFmtId="3" fontId="1" fillId="10" borderId="0" xfId="1" applyNumberFormat="1" applyFont="1" applyFill="1" applyBorder="1" applyAlignment="1">
      <alignment horizontal="right"/>
    </xf>
    <xf numFmtId="9" fontId="1" fillId="0" borderId="0" xfId="2" applyFont="1" applyFill="1" applyBorder="1"/>
    <xf numFmtId="2" fontId="1" fillId="0" borderId="0" xfId="1" applyNumberFormat="1" applyFont="1" applyFill="1" applyBorder="1"/>
    <xf numFmtId="2" fontId="1" fillId="0" borderId="0" xfId="1" applyNumberFormat="1" applyFont="1"/>
    <xf numFmtId="2" fontId="9" fillId="0" borderId="4" xfId="1" applyNumberFormat="1" applyFont="1" applyFill="1" applyBorder="1"/>
    <xf numFmtId="4" fontId="1" fillId="10" borderId="0" xfId="1" applyNumberFormat="1" applyFont="1" applyFill="1" applyBorder="1" applyAlignment="1">
      <alignment horizontal="right"/>
    </xf>
    <xf numFmtId="4" fontId="2" fillId="9" borderId="9" xfId="1" applyNumberFormat="1" applyFont="1" applyFill="1" applyBorder="1" applyAlignment="1">
      <alignment horizontal="right"/>
    </xf>
    <xf numFmtId="4" fontId="1" fillId="0" borderId="10" xfId="1" applyNumberFormat="1" applyFont="1" applyBorder="1" applyAlignment="1">
      <alignment horizontal="right"/>
    </xf>
    <xf numFmtId="3" fontId="9" fillId="5" borderId="4" xfId="1" applyNumberFormat="1" applyFont="1" applyFill="1" applyBorder="1"/>
    <xf numFmtId="0" fontId="9" fillId="5" borderId="6" xfId="1" applyFont="1" applyFill="1" applyBorder="1"/>
    <xf numFmtId="3" fontId="2" fillId="7" borderId="18" xfId="1" applyNumberFormat="1" applyFont="1" applyFill="1" applyBorder="1" applyAlignment="1">
      <alignment horizontal="right"/>
    </xf>
    <xf numFmtId="3" fontId="1" fillId="5" borderId="19" xfId="1" applyNumberFormat="1" applyFont="1" applyFill="1" applyBorder="1" applyAlignment="1">
      <alignment horizontal="right"/>
    </xf>
    <xf numFmtId="3" fontId="2" fillId="9" borderId="18" xfId="1" applyNumberFormat="1" applyFont="1" applyFill="1" applyBorder="1" applyAlignment="1">
      <alignment horizontal="right"/>
    </xf>
    <xf numFmtId="1" fontId="1" fillId="5" borderId="19" xfId="1" applyNumberFormat="1" applyFont="1" applyFill="1" applyBorder="1" applyAlignment="1">
      <alignment horizontal="right"/>
    </xf>
    <xf numFmtId="3" fontId="1" fillId="5" borderId="20" xfId="2" applyNumberFormat="1" applyFont="1" applyFill="1" applyBorder="1" applyAlignment="1">
      <alignment horizontal="right"/>
    </xf>
    <xf numFmtId="3" fontId="1" fillId="5" borderId="20" xfId="1" applyNumberFormat="1" applyFont="1" applyFill="1" applyBorder="1" applyAlignment="1">
      <alignment horizontal="right"/>
    </xf>
    <xf numFmtId="3" fontId="1" fillId="5" borderId="19" xfId="2" applyNumberFormat="1" applyFont="1" applyFill="1" applyBorder="1" applyAlignment="1">
      <alignment horizontal="right"/>
    </xf>
    <xf numFmtId="164" fontId="1" fillId="2" borderId="21" xfId="2" applyNumberFormat="1" applyFont="1" applyFill="1" applyBorder="1" applyAlignment="1">
      <alignment horizontal="right"/>
    </xf>
    <xf numFmtId="164" fontId="1" fillId="3" borderId="0" xfId="1" applyNumberFormat="1" applyFont="1" applyFill="1" applyBorder="1"/>
    <xf numFmtId="0" fontId="1" fillId="0" borderId="6" xfId="1" applyFont="1" applyFill="1" applyBorder="1"/>
    <xf numFmtId="1" fontId="4" fillId="0" borderId="19" xfId="1" applyNumberFormat="1" applyFont="1" applyFill="1" applyBorder="1" applyAlignment="1">
      <alignment horizontal="right"/>
    </xf>
    <xf numFmtId="1" fontId="1" fillId="0" borderId="19" xfId="1" applyNumberFormat="1" applyFont="1" applyFill="1" applyBorder="1"/>
    <xf numFmtId="0" fontId="1" fillId="0" borderId="19" xfId="1" applyFont="1" applyFill="1" applyBorder="1"/>
    <xf numFmtId="164" fontId="1" fillId="0" borderId="19" xfId="1" applyNumberFormat="1" applyFont="1" applyFill="1" applyBorder="1"/>
    <xf numFmtId="164" fontId="1" fillId="0" borderId="21" xfId="1" applyNumberFormat="1" applyFont="1" applyFill="1" applyBorder="1"/>
    <xf numFmtId="0" fontId="1" fillId="0" borderId="21" xfId="1" applyFont="1" applyFill="1" applyBorder="1"/>
    <xf numFmtId="0" fontId="1" fillId="0" borderId="11" xfId="1" applyFont="1" applyBorder="1"/>
    <xf numFmtId="1" fontId="2" fillId="11" borderId="0" xfId="1" applyNumberFormat="1" applyFont="1" applyFill="1" applyBorder="1" applyAlignment="1">
      <alignment horizontal="right"/>
    </xf>
    <xf numFmtId="1" fontId="1" fillId="0" borderId="0" xfId="1" applyNumberFormat="1" applyFont="1" applyBorder="1"/>
    <xf numFmtId="164" fontId="1" fillId="0" borderId="0" xfId="1" applyNumberFormat="1" applyFont="1" applyBorder="1"/>
    <xf numFmtId="1" fontId="2" fillId="11" borderId="4" xfId="1" applyNumberFormat="1" applyFont="1" applyFill="1" applyBorder="1" applyAlignment="1">
      <alignment horizontal="right"/>
    </xf>
    <xf numFmtId="164" fontId="1" fillId="2" borderId="0" xfId="1" applyNumberFormat="1" applyFont="1" applyFill="1" applyBorder="1"/>
    <xf numFmtId="0" fontId="9" fillId="0" borderId="11" xfId="1" applyFont="1" applyFill="1" applyBorder="1" applyAlignment="1">
      <alignment horizontal="left" indent="1"/>
    </xf>
    <xf numFmtId="0" fontId="9" fillId="0" borderId="11" xfId="3" applyFont="1" applyFill="1" applyBorder="1" applyAlignment="1">
      <alignment horizontal="left" indent="1"/>
    </xf>
    <xf numFmtId="0" fontId="9" fillId="0" borderId="11" xfId="3" applyFont="1" applyBorder="1" applyAlignment="1">
      <alignment horizontal="left" indent="1"/>
    </xf>
    <xf numFmtId="164" fontId="2" fillId="5" borderId="9" xfId="1" applyNumberFormat="1" applyFont="1" applyFill="1" applyBorder="1" applyAlignment="1">
      <alignment horizontal="right"/>
    </xf>
    <xf numFmtId="164" fontId="9" fillId="5" borderId="11" xfId="1" applyNumberFormat="1" applyFont="1" applyFill="1" applyBorder="1"/>
    <xf numFmtId="0" fontId="9" fillId="0" borderId="11" xfId="1" applyFont="1" applyFill="1" applyBorder="1" applyAlignment="1">
      <alignment wrapText="1"/>
    </xf>
    <xf numFmtId="2" fontId="9" fillId="0" borderId="11" xfId="1" applyNumberFormat="1" applyFont="1" applyFill="1" applyBorder="1"/>
    <xf numFmtId="3" fontId="9" fillId="5" borderId="11" xfId="1" applyNumberFormat="1" applyFont="1" applyFill="1" applyBorder="1"/>
    <xf numFmtId="3" fontId="2" fillId="5" borderId="18" xfId="1" applyNumberFormat="1" applyFont="1" applyFill="1" applyBorder="1" applyAlignment="1">
      <alignment horizontal="right"/>
    </xf>
    <xf numFmtId="3" fontId="11" fillId="4" borderId="7" xfId="1" applyNumberFormat="1" applyFont="1" applyFill="1" applyBorder="1" applyAlignment="1">
      <alignment horizontal="center" wrapText="1"/>
    </xf>
    <xf numFmtId="1" fontId="12" fillId="4" borderId="2" xfId="1" applyNumberFormat="1" applyFont="1" applyFill="1" applyBorder="1" applyAlignment="1">
      <alignment horizontal="right" textRotation="90"/>
    </xf>
    <xf numFmtId="0" fontId="12" fillId="4" borderId="2" xfId="1" applyFont="1" applyFill="1" applyBorder="1" applyAlignment="1">
      <alignment horizontal="right"/>
    </xf>
    <xf numFmtId="164" fontId="12" fillId="4" borderId="2" xfId="1" applyNumberFormat="1" applyFont="1" applyFill="1" applyBorder="1" applyAlignment="1">
      <alignment horizontal="right"/>
    </xf>
    <xf numFmtId="164" fontId="13" fillId="4" borderId="3" xfId="1" applyNumberFormat="1" applyFont="1" applyFill="1" applyBorder="1" applyAlignment="1">
      <alignment horizontal="right" wrapText="1"/>
    </xf>
  </cellXfs>
  <cellStyles count="4">
    <cellStyle name="%" xfId="3" xr:uid="{C5C0D0E4-9CE0-4414-BEF7-8D85C88B864C}"/>
    <cellStyle name="Prozent 2" xfId="2" xr:uid="{A171C48F-8F22-4498-A3D7-7AA258E3B6C6}"/>
    <cellStyle name="Standard" xfId="0" builtinId="0"/>
    <cellStyle name="Standard_consensus_1 2 2" xfId="1" xr:uid="{894EB20F-BDDA-42E1-A7D0-2A59067F13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435428</xdr:colOff>
      <xdr:row>11</xdr:row>
      <xdr:rowOff>95250</xdr:rowOff>
    </xdr:from>
    <xdr:to>
      <xdr:col>33</xdr:col>
      <xdr:colOff>2228850</xdr:colOff>
      <xdr:row>11</xdr:row>
      <xdr:rowOff>952500</xdr:rowOff>
    </xdr:to>
    <xdr:pic>
      <xdr:nvPicPr>
        <xdr:cNvPr id="2" name="Grafik 1" descr="Logo weiss.png">
          <a:extLst>
            <a:ext uri="{FF2B5EF4-FFF2-40B4-BE49-F238E27FC236}">
              <a16:creationId xmlns:a16="http://schemas.microsoft.com/office/drawing/2014/main" id="{AC2EED66-C71D-44D0-B30E-89D604F52AAF}"/>
            </a:ext>
          </a:extLst>
        </xdr:cNvPr>
        <xdr:cNvPicPr>
          <a:picLocks noChangeAspect="1"/>
        </xdr:cNvPicPr>
      </xdr:nvPicPr>
      <xdr:blipFill>
        <a:blip xmlns:r="http://schemas.openxmlformats.org/officeDocument/2006/relationships" r:embed="rId1" cstate="print"/>
        <a:stretch>
          <a:fillRect/>
        </a:stretch>
      </xdr:blipFill>
      <xdr:spPr>
        <a:xfrm>
          <a:off x="21257078" y="2209800"/>
          <a:ext cx="1793422" cy="857250"/>
        </a:xfrm>
        <a:prstGeom prst="rect">
          <a:avLst/>
        </a:prstGeom>
      </xdr:spPr>
    </xdr:pic>
    <xdr:clientData/>
  </xdr:twoCellAnchor>
  <xdr:twoCellAnchor editAs="oneCell">
    <xdr:from>
      <xdr:col>0</xdr:col>
      <xdr:colOff>439511</xdr:colOff>
      <xdr:row>11</xdr:row>
      <xdr:rowOff>131082</xdr:rowOff>
    </xdr:from>
    <xdr:to>
      <xdr:col>0</xdr:col>
      <xdr:colOff>2232933</xdr:colOff>
      <xdr:row>11</xdr:row>
      <xdr:rowOff>988332</xdr:rowOff>
    </xdr:to>
    <xdr:pic>
      <xdr:nvPicPr>
        <xdr:cNvPr id="3" name="Grafik 2" descr="Logo weiss.png">
          <a:extLst>
            <a:ext uri="{FF2B5EF4-FFF2-40B4-BE49-F238E27FC236}">
              <a16:creationId xmlns:a16="http://schemas.microsoft.com/office/drawing/2014/main" id="{F10FBB53-B108-405B-8430-A89247AF32F4}"/>
            </a:ext>
          </a:extLst>
        </xdr:cNvPr>
        <xdr:cNvPicPr>
          <a:picLocks noChangeAspect="1"/>
        </xdr:cNvPicPr>
      </xdr:nvPicPr>
      <xdr:blipFill>
        <a:blip xmlns:r="http://schemas.openxmlformats.org/officeDocument/2006/relationships" r:embed="rId1" cstate="print"/>
        <a:stretch>
          <a:fillRect/>
        </a:stretch>
      </xdr:blipFill>
      <xdr:spPr>
        <a:xfrm>
          <a:off x="439511" y="2245632"/>
          <a:ext cx="1793422" cy="857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esln01s\res2\Telecoms\MODELS\UK\CWC\CWC_v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esln01s\res2\Telecoms\MODELS\GERMANY\Deutsche%20Telekom\Model\D297wi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dr.telekom.de/2013/11_DT_Results/Q4/12_Consensus/Consensus%20Master%20Q2-13%20(INTERNAL)%20POST%20FEEDBACK%20-%20Kopi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9072019_Consensus_postfeedbac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lf yrs"/>
      <sheetName val="Financials"/>
      <sheetName val="Cable"/>
      <sheetName val="Corp"/>
      <sheetName val="Rev&amp;CoGS"/>
      <sheetName val="Costs"/>
      <sheetName val="Bal Sheet"/>
      <sheetName val="DCF"/>
      <sheetName val="Tables"/>
      <sheetName val="UPDATE"/>
      <sheetName val="Template"/>
      <sheetName val="Macro1"/>
      <sheetName val="Vod-ATI"/>
      <sheetName val="VodUK"/>
      <sheetName val="BT"/>
      <sheetName val="TD"/>
      <sheetName val="KPN"/>
      <sheetName val="PT"/>
      <sheetName val="TI"/>
      <sheetName val="TIM"/>
      <sheetName val="D2 DCF"/>
      <sheetName val="Rev_CoGS"/>
      <sheetName val="Assumptions"/>
      <sheetName val="Out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sheetName val="New Entrants Share Fixed"/>
      <sheetName val="New v Old"/>
      <sheetName val="Charts"/>
      <sheetName val="Subscriber forecasts"/>
      <sheetName val="Charts (2) D"/>
      <sheetName val="D2 DCF"/>
      <sheetName val="D2 Valn"/>
      <sheetName val="D2 Output"/>
      <sheetName val="WACC"/>
      <sheetName val="sum of parts"/>
      <sheetName val="Half year"/>
      <sheetName val="consolidation"/>
      <sheetName val="Autocom"/>
      <sheetName val="Arcor"/>
      <sheetName val="German Market Shares Fixed"/>
      <sheetName val="Rev&amp;CoGS"/>
      <sheetName val="Austria"/>
      <sheetName val="EBU"/>
      <sheetName val="CBU"/>
      <sheetName val="Mobile model"/>
      <sheetName val="Divisions"/>
      <sheetName val="Orange France"/>
      <sheetName val="TIM Italy"/>
      <sheetName val="Spain"/>
      <sheetName val="Returns"/>
      <sheetName val="AcqBS"/>
      <sheetName val="ADV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icklinks"/>
      <sheetName val="Summary"/>
      <sheetName val="Summary (Alt1)"/>
      <sheetName val="Summary (Alt2)"/>
      <sheetName val="Q Cockpit"/>
      <sheetName val="FY Cockpit"/>
      <sheetName val="FY+1 Cockpit"/>
      <sheetName val="Summary Short"/>
      <sheetName val="Gaphic Overview CY to CY+4 "/>
      <sheetName val="Gaphic Overview Qs"/>
      <sheetName val="Recom. Share"/>
      <sheetName val="Recom. Sector"/>
      <sheetName val="Overview Qs"/>
      <sheetName val="Overview vs Planung Ys"/>
      <sheetName val="Overview vs Planung Qs"/>
      <sheetName val="Outlyer vs Current Q"/>
      <sheetName val="Outlyer vs Con CY"/>
      <sheetName val="Outlyer vs Con CY+1"/>
      <sheetName val="Outlyer vs Act Current Q"/>
      <sheetName val="Outlyer vs Act CY"/>
      <sheetName val="Outlyer vs Act CY+1"/>
      <sheetName val="Q1 Estimates"/>
      <sheetName val="Q2 Estimates"/>
      <sheetName val="Q3 Estimates"/>
      <sheetName val="Q4 Estimates"/>
      <sheetName val="CY Estimates"/>
      <sheetName val="CY+1 Estimates"/>
      <sheetName val="CY+2 Estimates"/>
      <sheetName val="CY+3 Estimates"/>
      <sheetName val="CY+4 Estimates"/>
      <sheetName val="Barclays"/>
      <sheetName val="Berenberg"/>
      <sheetName val="BoA"/>
      <sheetName val="Cheuvreux"/>
      <sheetName val="Citi"/>
      <sheetName val="CS"/>
      <sheetName val="Commerzbank"/>
      <sheetName val="Deutsche"/>
      <sheetName val="Exane"/>
      <sheetName val="Execution"/>
      <sheetName val="GS"/>
      <sheetName val="HSBC"/>
      <sheetName val="Jeffries"/>
      <sheetName val="JPM"/>
      <sheetName val="Kepler"/>
      <sheetName val="LBBW"/>
      <sheetName val="Macquarie"/>
      <sheetName val="Morgan Stanley"/>
      <sheetName val="Newstreet"/>
      <sheetName val="Nomura"/>
      <sheetName val="RBC"/>
      <sheetName val="Sanford Bernstein"/>
      <sheetName val="SG"/>
      <sheetName val="UBS"/>
      <sheetName val="Non-Core"/>
      <sheetName val="Outlyer Analysis"/>
      <sheetName val="Group"/>
      <sheetName val="Rev.."/>
      <sheetName val="EBITDA.."/>
      <sheetName val="FCF.."/>
      <sheetName val="Capex.."/>
      <sheetName val="DPS"/>
      <sheetName val="DE"/>
      <sheetName val="Rev"/>
      <sheetName val=" EBITDA"/>
      <sheetName val="Capex"/>
      <sheetName val="USA"/>
      <sheetName val="Rev."/>
      <sheetName val="EBITDA."/>
      <sheetName val="Capex."/>
      <sheetName val="EU"/>
      <sheetName val="Rev,"/>
      <sheetName val="EBITDA,"/>
      <sheetName val="Capex,"/>
      <sheetName val="TSI"/>
      <sheetName val="Rev-"/>
      <sheetName val="EBITDA-"/>
      <sheetName val="Capex-"/>
      <sheetName val="Input Reuters"/>
      <sheetName val="Input IBES"/>
      <sheetName val="US-Consensus"/>
      <sheetName val="DT WACCs"/>
      <sheetName val="Bandbreiten"/>
      <sheetName val="Bandbreitencharts"/>
      <sheetName val="IBES + Reuters"/>
      <sheetName val="Recommendations"/>
      <sheetName val="Diagramme Input"/>
      <sheetName val="Input Actuals"/>
      <sheetName val="Actuals Delta abs"/>
      <sheetName val="Actual Delta rel"/>
      <sheetName val="Current Actuals"/>
      <sheetName val="Current Actuals %"/>
      <sheetName val="Configurated Planning view"/>
      <sheetName val="Planing Delta abs"/>
      <sheetName val="Planing Delta rel"/>
      <sheetName val="Planung Input"/>
      <sheetName val="Guidance Impact - Overview"/>
      <sheetName val="Guidance Impact - CQ"/>
      <sheetName val="Guidance Impact - CY"/>
      <sheetName val="External pre Guidance -Overview"/>
      <sheetName val="External pre Guidance - CQ"/>
      <sheetName val="External pre Guidance - CY"/>
      <sheetName val="External last Q"/>
      <sheetName val="Summary Estim. Update"/>
      <sheetName val="Delta annual Overview"/>
      <sheetName val="Delta quarterly Overview"/>
      <sheetName val="New Estimates (prepared)"/>
      <sheetName val="Old Estimates (prepared)"/>
      <sheetName val="New Estimates (raw)"/>
      <sheetName val="Old Estimates (raw)"/>
      <sheetName val="Cover"/>
      <sheetName val="Guidance Monitor"/>
      <sheetName val="Valutation"/>
      <sheetName val="Reporting Season Calendar"/>
      <sheetName val="Rev Ys"/>
      <sheetName val="Rev Qs"/>
      <sheetName val="EBITDA Ys"/>
      <sheetName val="EBITDA Qs"/>
      <sheetName val="FCF Ys"/>
      <sheetName val="FCF Qs"/>
      <sheetName val="Net Income Qs"/>
      <sheetName val="Net Income Ys"/>
      <sheetName val="Capex Ys"/>
      <sheetName val="Cash Capex Qs"/>
      <sheetName val="Net Debt Ys"/>
      <sheetName val="Net Debt Qs"/>
      <sheetName val="Input Actuals (extern)"/>
    </sheetNames>
    <sheetDataSet>
      <sheetData sheetId="0">
        <row r="43">
          <cell r="A43" t="str">
            <v>iPF '11</v>
          </cell>
        </row>
        <row r="44">
          <cell r="A44" t="str">
            <v>FC 2+10</v>
          </cell>
        </row>
        <row r="45">
          <cell r="A45" t="str">
            <v>FC 5+7</v>
          </cell>
        </row>
        <row r="46">
          <cell r="A46" t="str">
            <v>iPF '12</v>
          </cell>
        </row>
        <row r="47">
          <cell r="A47" t="str">
            <v>FC 8+4</v>
          </cell>
        </row>
        <row r="48">
          <cell r="A48" t="str">
            <v>Act</v>
          </cell>
        </row>
        <row r="51">
          <cell r="A51" t="str">
            <v>iPF '11</v>
          </cell>
        </row>
        <row r="52">
          <cell r="A52" t="str">
            <v>iPF '12</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refreshError="1"/>
      <sheetData sheetId="88" refreshError="1"/>
      <sheetData sheetId="89" refreshError="1"/>
      <sheetData sheetId="90" refreshError="1"/>
      <sheetData sheetId="91" refreshError="1"/>
      <sheetData sheetId="92"/>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icklinks"/>
      <sheetName val="Summary"/>
      <sheetName val="Summary 2"/>
      <sheetName val="Q Cockpit"/>
      <sheetName val="FY Cockpit"/>
      <sheetName val="FY+1 Cockpit"/>
      <sheetName val="Overview Ys"/>
      <sheetName val="Overview Qs"/>
      <sheetName val="Q1 Estimates"/>
      <sheetName val="Q2 Estimates"/>
      <sheetName val="Q3 Estimates"/>
      <sheetName val="Q4 Estimates"/>
      <sheetName val="CY Estimates"/>
      <sheetName val="CY+1 Estimates"/>
      <sheetName val="CY+2 Estimates"/>
      <sheetName val="CY+3 Estimates"/>
      <sheetName val="CY+4 Estimates"/>
      <sheetName val="BoA"/>
      <sheetName val="Barclays"/>
      <sheetName val="Berenberg"/>
      <sheetName val="Bernstein"/>
      <sheetName val="Citi"/>
      <sheetName val="Macquarie"/>
      <sheetName val="Commerzbank"/>
      <sheetName val="CS"/>
      <sheetName val="Deutsche"/>
      <sheetName val="GS"/>
      <sheetName val="HSBC"/>
      <sheetName val="Jefferies"/>
      <sheetName val="JPM"/>
      <sheetName val="Cheuvreux"/>
      <sheetName val="LBBW"/>
      <sheetName val="Mainfirst"/>
      <sheetName val="Exane"/>
      <sheetName val="Morgan Stanley"/>
      <sheetName val="Newstreet"/>
      <sheetName val="RBC"/>
      <sheetName val="Redburn"/>
      <sheetName val="SG"/>
      <sheetName val="UBS"/>
      <sheetName val="Non-Core"/>
      <sheetName val="Non-Core (2)"/>
      <sheetName val="Diagramme Input"/>
      <sheetName val="Input Actuals"/>
      <sheetName val="Current Actuals"/>
      <sheetName val="Configurated Planning view"/>
      <sheetName val="Planung Input"/>
      <sheetName val="Pivot"/>
      <sheetName val="Pivot_REV"/>
      <sheetName val="Pivot_EBITDA"/>
      <sheetName val="Pivot_Capex"/>
      <sheetName val="Pivot_FCF"/>
    </sheetNames>
    <sheetDataSet>
      <sheetData sheetId="0">
        <row r="48">
          <cell r="B48" t="str">
            <v>iPF '15</v>
          </cell>
        </row>
        <row r="49">
          <cell r="B49" t="str">
            <v>FC 0</v>
          </cell>
        </row>
        <row r="50">
          <cell r="B50" t="str">
            <v>FC 5+7</v>
          </cell>
        </row>
        <row r="51">
          <cell r="B51" t="str">
            <v>iPF '16</v>
          </cell>
        </row>
        <row r="52">
          <cell r="B52" t="str">
            <v>FC 8+4</v>
          </cell>
        </row>
        <row r="53">
          <cell r="B53" t="str">
            <v>Act</v>
          </cell>
        </row>
        <row r="54">
          <cell r="B54"/>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2">
          <cell r="X2" t="str">
            <v>Q2</v>
          </cell>
        </row>
      </sheetData>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4AE64-9CEA-4506-A892-13A7F3DA5FAA}">
  <sheetPr codeName="Tabelle63">
    <tabColor indexed="25"/>
  </sheetPr>
  <dimension ref="A1:CH166"/>
  <sheetViews>
    <sheetView tabSelected="1" view="pageBreakPreview" topLeftCell="A2" zoomScale="70" zoomScaleNormal="70" zoomScaleSheetLayoutView="70" workbookViewId="0">
      <pane xSplit="1" ySplit="11" topLeftCell="H13" activePane="bottomRight" state="frozen"/>
      <selection activeCell="A2" sqref="A2"/>
      <selection pane="topRight" activeCell="B2" sqref="B2"/>
      <selection pane="bottomLeft" activeCell="A13" sqref="A13"/>
      <selection pane="bottomRight" activeCell="U10" sqref="U10"/>
    </sheetView>
  </sheetViews>
  <sheetFormatPr baseColWidth="10" defaultColWidth="11.42578125" defaultRowHeight="15" x14ac:dyDescent="0.25"/>
  <cols>
    <col min="1" max="1" width="42.28515625" style="155" customWidth="1"/>
    <col min="2" max="2" width="10.28515625" style="156" bestFit="1" customWidth="1"/>
    <col min="3" max="3" width="4.7109375" style="157" customWidth="1"/>
    <col min="4" max="5" width="9.28515625" style="13" bestFit="1" customWidth="1"/>
    <col min="6" max="6" width="10.28515625" style="158" bestFit="1" customWidth="1"/>
    <col min="7" max="7" width="10.28515625" style="156" bestFit="1" customWidth="1"/>
    <col min="8" max="8" width="4.7109375" style="157" customWidth="1"/>
    <col min="9" max="9" width="9.42578125" style="13" customWidth="1"/>
    <col min="10" max="10" width="8.5703125" style="13" customWidth="1"/>
    <col min="11" max="11" width="10.28515625" style="158" bestFit="1" customWidth="1"/>
    <col min="12" max="12" width="10.28515625" style="159" bestFit="1" customWidth="1"/>
    <col min="13" max="13" width="4" style="157" customWidth="1"/>
    <col min="14" max="14" width="10.5703125" style="13" customWidth="1"/>
    <col min="15" max="15" width="9.42578125" style="13" bestFit="1" customWidth="1"/>
    <col min="16" max="16" width="10.28515625" style="158" bestFit="1" customWidth="1"/>
    <col min="17" max="17" width="12" style="159" bestFit="1" customWidth="1"/>
    <col min="18" max="18" width="4" style="157" customWidth="1"/>
    <col min="19" max="19" width="9.28515625" style="13" bestFit="1" customWidth="1"/>
    <col min="20" max="20" width="8.5703125" style="13" customWidth="1"/>
    <col min="21" max="21" width="10.28515625" style="158" bestFit="1" customWidth="1"/>
    <col min="22" max="22" width="11.7109375" style="159" customWidth="1"/>
    <col min="23" max="23" width="4" style="157" customWidth="1"/>
    <col min="24" max="25" width="8.5703125" style="13" customWidth="1"/>
    <col min="26" max="26" width="10.28515625" style="158" bestFit="1" customWidth="1"/>
    <col min="27" max="27" width="10.28515625" style="159" bestFit="1" customWidth="1"/>
    <col min="28" max="28" width="4" style="157" customWidth="1"/>
    <col min="29" max="30" width="8.5703125" style="13" customWidth="1"/>
    <col min="31" max="31" width="10.28515625" style="158" bestFit="1" customWidth="1"/>
    <col min="32" max="32" width="9.28515625" style="160" customWidth="1"/>
    <col min="33" max="33" width="9.28515625" style="147" hidden="1" customWidth="1"/>
    <col min="34" max="34" width="38" style="155" customWidth="1"/>
    <col min="35" max="86" width="9.28515625" style="9" customWidth="1"/>
    <col min="87" max="16384" width="11.42578125" style="13"/>
  </cols>
  <sheetData>
    <row r="1" spans="1:86" s="9" customFormat="1" ht="16.5" hidden="1" thickTop="1" thickBot="1" x14ac:dyDescent="0.3">
      <c r="A1" s="1"/>
      <c r="B1" s="2" t="str">
        <f>B12&amp;"-1"</f>
        <v>Q2-1</v>
      </c>
      <c r="C1" s="3" t="str">
        <f>B12&amp;"-2"</f>
        <v>Q2-2</v>
      </c>
      <c r="D1" s="4" t="str">
        <f>B12&amp;"-3"</f>
        <v>Q2-3</v>
      </c>
      <c r="E1" s="4" t="str">
        <f>B12&amp;"-4"</f>
        <v>Q2-4</v>
      </c>
      <c r="F1" s="5"/>
      <c r="G1" s="2"/>
      <c r="H1" s="3"/>
      <c r="I1" s="4"/>
      <c r="J1" s="4"/>
      <c r="K1" s="5" t="s">
        <v>0</v>
      </c>
      <c r="L1" s="2"/>
      <c r="M1" s="3"/>
      <c r="N1" s="4"/>
      <c r="O1" s="4"/>
      <c r="P1" s="5"/>
      <c r="Q1" s="2"/>
      <c r="R1" s="3"/>
      <c r="S1" s="4"/>
      <c r="T1" s="4"/>
      <c r="U1" s="5"/>
      <c r="V1" s="2"/>
      <c r="W1" s="3"/>
      <c r="X1" s="4"/>
      <c r="Y1" s="4"/>
      <c r="Z1" s="5"/>
      <c r="AA1" s="2"/>
      <c r="AB1" s="3"/>
      <c r="AC1" s="4"/>
      <c r="AD1" s="4"/>
      <c r="AE1" s="5"/>
      <c r="AF1" s="6"/>
      <c r="AG1" s="7"/>
      <c r="AH1" s="8"/>
    </row>
    <row r="2" spans="1:86" ht="17.25" thickTop="1" x14ac:dyDescent="0.25">
      <c r="A2" s="10" t="s">
        <v>1</v>
      </c>
      <c r="B2" s="11"/>
      <c r="C2" s="3"/>
      <c r="D2" s="4"/>
      <c r="E2" s="4"/>
      <c r="F2" s="5"/>
      <c r="G2" s="11"/>
      <c r="H2" s="3"/>
      <c r="I2" s="4"/>
      <c r="J2" s="4"/>
      <c r="K2" s="5"/>
      <c r="L2" s="11"/>
      <c r="M2" s="3"/>
      <c r="N2" s="4"/>
      <c r="O2" s="4"/>
      <c r="P2" s="5"/>
      <c r="Q2" s="11"/>
      <c r="R2" s="3"/>
      <c r="S2" s="4"/>
      <c r="T2" s="4"/>
      <c r="U2" s="5"/>
      <c r="V2" s="11"/>
      <c r="W2" s="3"/>
      <c r="X2" s="4"/>
      <c r="Y2" s="4"/>
      <c r="Z2" s="5"/>
      <c r="AA2" s="11"/>
      <c r="AB2" s="3"/>
      <c r="AC2" s="4"/>
      <c r="AD2" s="4"/>
      <c r="AE2" s="5"/>
      <c r="AF2" s="8"/>
      <c r="AG2" s="4"/>
      <c r="AH2" s="12"/>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row>
    <row r="3" spans="1:86" ht="16.5" x14ac:dyDescent="0.25">
      <c r="A3" s="14" t="s">
        <v>2</v>
      </c>
      <c r="B3" s="15"/>
      <c r="C3" s="16"/>
      <c r="D3" s="9"/>
      <c r="E3" s="9"/>
      <c r="F3" s="17"/>
      <c r="G3" s="15"/>
      <c r="H3" s="16"/>
      <c r="I3" s="9"/>
      <c r="J3" s="9"/>
      <c r="K3" s="17"/>
      <c r="L3" s="15"/>
      <c r="M3" s="16"/>
      <c r="N3" s="9"/>
      <c r="O3" s="9"/>
      <c r="P3" s="17"/>
      <c r="Q3" s="15"/>
      <c r="R3" s="16"/>
      <c r="S3" s="9"/>
      <c r="T3" s="9"/>
      <c r="U3" s="17"/>
      <c r="V3" s="15"/>
      <c r="W3" s="16"/>
      <c r="X3" s="9"/>
      <c r="Y3" s="9"/>
      <c r="Z3" s="17"/>
      <c r="AA3" s="15"/>
      <c r="AB3" s="16"/>
      <c r="AC3" s="9"/>
      <c r="AD3" s="9"/>
      <c r="AE3" s="17"/>
      <c r="AF3" s="18"/>
      <c r="AG3" s="9"/>
      <c r="AH3" s="19"/>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row>
    <row r="4" spans="1:86" ht="16.5" x14ac:dyDescent="0.25">
      <c r="A4" s="14" t="s">
        <v>3</v>
      </c>
      <c r="B4" s="20"/>
      <c r="C4" s="16"/>
      <c r="D4" s="9"/>
      <c r="E4" s="9"/>
      <c r="F4" s="17"/>
      <c r="G4" s="15"/>
      <c r="H4" s="16"/>
      <c r="I4" s="9"/>
      <c r="J4" s="9"/>
      <c r="K4" s="17"/>
      <c r="L4" s="15"/>
      <c r="M4" s="16"/>
      <c r="N4" s="9"/>
      <c r="O4" s="9"/>
      <c r="P4" s="17"/>
      <c r="Q4" s="15"/>
      <c r="R4" s="16"/>
      <c r="S4" s="9"/>
      <c r="T4" s="9"/>
      <c r="U4" s="17"/>
      <c r="V4" s="15"/>
      <c r="W4" s="16"/>
      <c r="X4" s="9"/>
      <c r="Y4" s="9"/>
      <c r="Z4" s="17"/>
      <c r="AA4" s="15"/>
      <c r="AB4" s="16"/>
      <c r="AC4" s="9"/>
      <c r="AD4" s="9"/>
      <c r="AE4" s="17"/>
      <c r="AF4" s="18"/>
      <c r="AG4" s="9"/>
      <c r="AH4" s="19"/>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row>
    <row r="5" spans="1:86" ht="16.5" x14ac:dyDescent="0.25">
      <c r="A5" s="21"/>
      <c r="B5" s="15"/>
      <c r="C5" s="16"/>
      <c r="D5" s="9"/>
      <c r="E5" s="9"/>
      <c r="F5" s="17"/>
      <c r="G5" s="15"/>
      <c r="H5" s="16"/>
      <c r="I5" s="9"/>
      <c r="J5" s="9"/>
      <c r="K5" s="17"/>
      <c r="L5" s="15"/>
      <c r="M5" s="16"/>
      <c r="N5" s="9"/>
      <c r="O5" s="9"/>
      <c r="P5" s="17"/>
      <c r="Q5" s="15"/>
      <c r="R5" s="16"/>
      <c r="S5" s="9"/>
      <c r="T5" s="9"/>
      <c r="U5" s="17"/>
      <c r="V5" s="15"/>
      <c r="W5" s="16"/>
      <c r="X5" s="9"/>
      <c r="Y5" s="9"/>
      <c r="Z5" s="17"/>
      <c r="AA5" s="15"/>
      <c r="AB5" s="16"/>
      <c r="AC5" s="9"/>
      <c r="AD5" s="9"/>
      <c r="AE5" s="17"/>
      <c r="AF5" s="18"/>
      <c r="AG5" s="9"/>
      <c r="AH5" s="22"/>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row>
    <row r="6" spans="1:86" ht="16.5" x14ac:dyDescent="0.25">
      <c r="A6" s="21"/>
      <c r="B6" s="15"/>
      <c r="C6" s="16"/>
      <c r="D6" s="9"/>
      <c r="E6" s="9"/>
      <c r="F6" s="17"/>
      <c r="G6" s="15"/>
      <c r="H6" s="16"/>
      <c r="I6" s="9"/>
      <c r="J6" s="9"/>
      <c r="K6" s="17"/>
      <c r="L6" s="15"/>
      <c r="M6" s="16"/>
      <c r="N6" s="9"/>
      <c r="O6" s="9"/>
      <c r="P6" s="17"/>
      <c r="Q6" s="15"/>
      <c r="R6" s="16"/>
      <c r="S6" s="9"/>
      <c r="T6" s="9"/>
      <c r="U6" s="17"/>
      <c r="V6" s="15"/>
      <c r="W6" s="16"/>
      <c r="X6" s="9"/>
      <c r="Y6" s="9"/>
      <c r="Z6" s="17"/>
      <c r="AA6" s="15"/>
      <c r="AB6" s="16"/>
      <c r="AC6" s="9"/>
      <c r="AD6" s="9"/>
      <c r="AE6" s="17"/>
      <c r="AF6" s="18"/>
      <c r="AG6" s="9"/>
      <c r="AH6" s="22"/>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row>
    <row r="7" spans="1:86" ht="16.5" x14ac:dyDescent="0.25">
      <c r="A7" s="23" t="s">
        <v>4</v>
      </c>
      <c r="B7" s="15"/>
      <c r="C7" s="16"/>
      <c r="D7" s="9"/>
      <c r="E7" s="9"/>
      <c r="F7" s="17"/>
      <c r="G7" s="15"/>
      <c r="H7" s="16"/>
      <c r="I7" s="9"/>
      <c r="J7" s="9"/>
      <c r="K7" s="17"/>
      <c r="L7" s="15"/>
      <c r="M7" s="16"/>
      <c r="N7" s="9"/>
      <c r="O7" s="9"/>
      <c r="P7" s="17"/>
      <c r="Q7" s="15"/>
      <c r="R7" s="16"/>
      <c r="S7" s="9"/>
      <c r="T7" s="9"/>
      <c r="U7" s="17"/>
      <c r="V7" s="15"/>
      <c r="W7" s="16"/>
      <c r="X7" s="9"/>
      <c r="Y7" s="9"/>
      <c r="Z7" s="17"/>
      <c r="AA7" s="15"/>
      <c r="AB7" s="16"/>
      <c r="AC7" s="9"/>
      <c r="AD7" s="9"/>
      <c r="AE7" s="17"/>
      <c r="AF7" s="18"/>
      <c r="AG7" s="9"/>
      <c r="AH7" s="24"/>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row>
    <row r="8" spans="1:86" ht="16.5" x14ac:dyDescent="0.25">
      <c r="A8" s="25" t="s">
        <v>5</v>
      </c>
      <c r="B8" s="15"/>
      <c r="C8" s="16"/>
      <c r="D8" s="9"/>
      <c r="E8" s="9"/>
      <c r="F8" s="17"/>
      <c r="G8" s="15"/>
      <c r="H8" s="16"/>
      <c r="I8" s="9"/>
      <c r="J8" s="9"/>
      <c r="K8" s="17"/>
      <c r="L8" s="15"/>
      <c r="M8" s="16"/>
      <c r="N8" s="9"/>
      <c r="O8" s="9"/>
      <c r="P8" s="17"/>
      <c r="Q8" s="15"/>
      <c r="R8" s="16"/>
      <c r="S8" s="9"/>
      <c r="T8" s="9"/>
      <c r="U8" s="17"/>
      <c r="V8" s="15"/>
      <c r="W8" s="16"/>
      <c r="X8" s="9"/>
      <c r="Y8" s="9"/>
      <c r="Z8" s="17"/>
      <c r="AA8" s="15"/>
      <c r="AB8" s="16"/>
      <c r="AC8" s="9"/>
      <c r="AD8" s="9"/>
      <c r="AE8" s="17"/>
      <c r="AF8" s="18"/>
      <c r="AG8" s="9"/>
      <c r="AH8" s="22"/>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row>
    <row r="9" spans="1:86" ht="16.5" x14ac:dyDescent="0.25">
      <c r="A9" s="25" t="s">
        <v>6</v>
      </c>
      <c r="B9" s="15"/>
      <c r="C9" s="16"/>
      <c r="D9" s="9"/>
      <c r="E9" s="9"/>
      <c r="F9" s="17"/>
      <c r="G9" s="15"/>
      <c r="H9" s="16"/>
      <c r="I9" s="9"/>
      <c r="J9" s="9"/>
      <c r="K9" s="17"/>
      <c r="L9" s="15"/>
      <c r="M9" s="16"/>
      <c r="N9" s="9"/>
      <c r="O9" s="9"/>
      <c r="P9" s="17"/>
      <c r="Q9" s="15"/>
      <c r="R9" s="16"/>
      <c r="S9" s="9"/>
      <c r="T9" s="9"/>
      <c r="U9" s="17"/>
      <c r="V9" s="15"/>
      <c r="W9" s="16"/>
      <c r="X9" s="9"/>
      <c r="Y9" s="9"/>
      <c r="Z9" s="17"/>
      <c r="AA9" s="15"/>
      <c r="AB9" s="16"/>
      <c r="AC9" s="9"/>
      <c r="AD9" s="9"/>
      <c r="AE9" s="17"/>
      <c r="AF9" s="18"/>
      <c r="AG9" s="9"/>
      <c r="AH9" s="19"/>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row>
    <row r="10" spans="1:86" ht="16.5" x14ac:dyDescent="0.25">
      <c r="A10" s="25" t="s">
        <v>7</v>
      </c>
      <c r="B10" s="15"/>
      <c r="C10" s="16"/>
      <c r="D10" s="9"/>
      <c r="E10" s="9"/>
      <c r="F10" s="17"/>
      <c r="G10" s="15"/>
      <c r="H10" s="16"/>
      <c r="I10" s="9"/>
      <c r="J10" s="9"/>
      <c r="K10" s="17"/>
      <c r="L10" s="15"/>
      <c r="M10" s="16"/>
      <c r="N10" s="9"/>
      <c r="O10" s="9"/>
      <c r="P10" s="17"/>
      <c r="Q10" s="15"/>
      <c r="R10" s="16"/>
      <c r="S10" s="9"/>
      <c r="T10" s="9"/>
      <c r="U10" s="17"/>
      <c r="V10" s="15"/>
      <c r="W10" s="16"/>
      <c r="X10" s="9"/>
      <c r="Y10" s="9"/>
      <c r="Z10" s="17"/>
      <c r="AA10" s="15"/>
      <c r="AB10" s="16"/>
      <c r="AC10" s="9"/>
      <c r="AD10" s="9"/>
      <c r="AE10" s="17"/>
      <c r="AF10" s="18"/>
      <c r="AG10" s="9"/>
      <c r="AH10" s="18"/>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row>
    <row r="11" spans="1:86" s="9" customFormat="1" ht="17.25" thickBot="1" x14ac:dyDescent="0.3">
      <c r="A11" s="26"/>
      <c r="B11" s="15"/>
      <c r="C11" s="16"/>
      <c r="F11" s="17"/>
      <c r="G11" s="15"/>
      <c r="H11" s="16"/>
      <c r="K11" s="17"/>
      <c r="L11" s="15"/>
      <c r="M11" s="16"/>
      <c r="P11" s="17"/>
      <c r="Q11" s="15"/>
      <c r="R11" s="16"/>
      <c r="U11" s="17"/>
      <c r="V11" s="15"/>
      <c r="W11" s="16"/>
      <c r="Z11" s="17"/>
      <c r="AA11" s="15"/>
      <c r="AB11" s="16"/>
      <c r="AF11" s="18"/>
      <c r="AH11" s="22"/>
    </row>
    <row r="12" spans="1:86" s="31" customFormat="1" ht="82.5" customHeight="1" thickTop="1" x14ac:dyDescent="0.5">
      <c r="A12" s="27"/>
      <c r="B12" s="170" t="s">
        <v>72</v>
      </c>
      <c r="C12" s="171" t="s">
        <v>8</v>
      </c>
      <c r="D12" s="172" t="s">
        <v>9</v>
      </c>
      <c r="E12" s="172" t="s">
        <v>10</v>
      </c>
      <c r="F12" s="173" t="s">
        <v>11</v>
      </c>
      <c r="G12" s="170" t="s">
        <v>12</v>
      </c>
      <c r="H12" s="171" t="s">
        <v>8</v>
      </c>
      <c r="I12" s="172" t="s">
        <v>9</v>
      </c>
      <c r="J12" s="172" t="s">
        <v>10</v>
      </c>
      <c r="K12" s="173" t="s">
        <v>11</v>
      </c>
      <c r="L12" s="170" t="s">
        <v>73</v>
      </c>
      <c r="M12" s="171" t="s">
        <v>8</v>
      </c>
      <c r="N12" s="172" t="s">
        <v>9</v>
      </c>
      <c r="O12" s="172" t="s">
        <v>10</v>
      </c>
      <c r="P12" s="173" t="s">
        <v>11</v>
      </c>
      <c r="Q12" s="170" t="s">
        <v>74</v>
      </c>
      <c r="R12" s="171" t="s">
        <v>8</v>
      </c>
      <c r="S12" s="172" t="s">
        <v>9</v>
      </c>
      <c r="T12" s="172" t="s">
        <v>10</v>
      </c>
      <c r="U12" s="173" t="s">
        <v>11</v>
      </c>
      <c r="V12" s="170" t="s">
        <v>75</v>
      </c>
      <c r="W12" s="171" t="s">
        <v>8</v>
      </c>
      <c r="X12" s="172" t="s">
        <v>9</v>
      </c>
      <c r="Y12" s="172" t="s">
        <v>10</v>
      </c>
      <c r="Z12" s="173" t="s">
        <v>11</v>
      </c>
      <c r="AA12" s="170" t="s">
        <v>76</v>
      </c>
      <c r="AB12" s="171" t="s">
        <v>8</v>
      </c>
      <c r="AC12" s="172" t="s">
        <v>9</v>
      </c>
      <c r="AD12" s="172" t="s">
        <v>10</v>
      </c>
      <c r="AE12" s="173" t="s">
        <v>11</v>
      </c>
      <c r="AF12" s="174" t="s">
        <v>13</v>
      </c>
      <c r="AG12" s="28" t="s">
        <v>14</v>
      </c>
      <c r="AH12" s="29"/>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row>
    <row r="13" spans="1:86" s="41" customFormat="1" x14ac:dyDescent="0.25">
      <c r="A13" s="32" t="s">
        <v>25</v>
      </c>
      <c r="B13" s="33">
        <v>5348</v>
      </c>
      <c r="C13" s="34">
        <v>20</v>
      </c>
      <c r="D13" s="34">
        <v>5465</v>
      </c>
      <c r="E13" s="34">
        <v>4995</v>
      </c>
      <c r="F13" s="34">
        <v>5337</v>
      </c>
      <c r="G13" s="33">
        <v>21792</v>
      </c>
      <c r="H13" s="35">
        <v>20</v>
      </c>
      <c r="I13" s="34">
        <v>21984</v>
      </c>
      <c r="J13" s="34">
        <v>20198</v>
      </c>
      <c r="K13" s="36">
        <v>21717</v>
      </c>
      <c r="L13" s="33">
        <v>21951</v>
      </c>
      <c r="M13" s="35">
        <v>19</v>
      </c>
      <c r="N13" s="34">
        <v>22204</v>
      </c>
      <c r="O13" s="34">
        <v>20302</v>
      </c>
      <c r="P13" s="36">
        <v>21844</v>
      </c>
      <c r="Q13" s="33">
        <v>22205</v>
      </c>
      <c r="R13" s="35">
        <v>19</v>
      </c>
      <c r="S13" s="34">
        <v>22476</v>
      </c>
      <c r="T13" s="34">
        <v>20599</v>
      </c>
      <c r="U13" s="36">
        <v>22004</v>
      </c>
      <c r="V13" s="33">
        <v>22299</v>
      </c>
      <c r="W13" s="35">
        <v>17</v>
      </c>
      <c r="X13" s="34">
        <v>22853</v>
      </c>
      <c r="Y13" s="34">
        <v>20860</v>
      </c>
      <c r="Z13" s="36">
        <v>22142</v>
      </c>
      <c r="AA13" s="33">
        <v>22319</v>
      </c>
      <c r="AB13" s="35">
        <v>17</v>
      </c>
      <c r="AC13" s="34">
        <v>23260</v>
      </c>
      <c r="AD13" s="34">
        <v>20581</v>
      </c>
      <c r="AE13" s="37">
        <v>22306</v>
      </c>
      <c r="AF13" s="38">
        <v>5.9917299506293542E-3</v>
      </c>
      <c r="AG13" s="39" t="e">
        <f>(AA13/#REF!)^(1/4)-1</f>
        <v>#REF!</v>
      </c>
      <c r="AH13" s="40" t="s">
        <v>25</v>
      </c>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row>
    <row r="14" spans="1:86" s="41" customFormat="1" x14ac:dyDescent="0.25">
      <c r="A14" s="42" t="s">
        <v>15</v>
      </c>
      <c r="B14" s="33">
        <v>4740</v>
      </c>
      <c r="C14" s="43">
        <v>11</v>
      </c>
      <c r="D14" s="43">
        <v>4815</v>
      </c>
      <c r="E14" s="43">
        <v>4292</v>
      </c>
      <c r="F14" s="43">
        <v>4701</v>
      </c>
      <c r="G14" s="33">
        <v>19063</v>
      </c>
      <c r="H14" s="44">
        <v>11</v>
      </c>
      <c r="I14" s="43">
        <v>19637</v>
      </c>
      <c r="J14" s="43">
        <v>17029</v>
      </c>
      <c r="K14" s="45">
        <v>18789</v>
      </c>
      <c r="L14" s="33">
        <v>19275</v>
      </c>
      <c r="M14" s="44">
        <v>10</v>
      </c>
      <c r="N14" s="43">
        <v>19777</v>
      </c>
      <c r="O14" s="43">
        <v>17638</v>
      </c>
      <c r="P14" s="45">
        <v>19123</v>
      </c>
      <c r="Q14" s="33">
        <v>19363</v>
      </c>
      <c r="R14" s="44">
        <v>10</v>
      </c>
      <c r="S14" s="43">
        <v>19911</v>
      </c>
      <c r="T14" s="43">
        <v>17746</v>
      </c>
      <c r="U14" s="45">
        <v>19276</v>
      </c>
      <c r="V14" s="33">
        <v>19371</v>
      </c>
      <c r="W14" s="44">
        <v>8</v>
      </c>
      <c r="X14" s="43">
        <v>19976</v>
      </c>
      <c r="Y14" s="43">
        <v>17874</v>
      </c>
      <c r="Z14" s="45">
        <v>19332</v>
      </c>
      <c r="AA14" s="33">
        <v>19442</v>
      </c>
      <c r="AB14" s="44">
        <v>8</v>
      </c>
      <c r="AC14" s="43">
        <v>20311</v>
      </c>
      <c r="AD14" s="43">
        <v>17982</v>
      </c>
      <c r="AE14" s="46">
        <v>19464</v>
      </c>
      <c r="AF14" s="38">
        <v>4.933728671864257E-3</v>
      </c>
      <c r="AG14" s="39" t="e">
        <f>(AA14/#REF!)^(1/4)-1</f>
        <v>#REF!</v>
      </c>
      <c r="AH14" s="47" t="s">
        <v>15</v>
      </c>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row>
    <row r="15" spans="1:86" s="56" customFormat="1" x14ac:dyDescent="0.25">
      <c r="A15" s="48" t="s">
        <v>26</v>
      </c>
      <c r="B15" s="49">
        <v>2.5999999999999999E-2</v>
      </c>
      <c r="C15" s="43">
        <v>16</v>
      </c>
      <c r="D15" s="50">
        <v>3.6999999999999998E-2</v>
      </c>
      <c r="E15" s="50">
        <v>1E-3</v>
      </c>
      <c r="F15" s="51">
        <v>2.4E-2</v>
      </c>
      <c r="G15" s="49">
        <v>2.3E-2</v>
      </c>
      <c r="H15" s="52">
        <v>17</v>
      </c>
      <c r="I15" s="51">
        <v>3.4000000000000002E-2</v>
      </c>
      <c r="J15" s="51">
        <v>1.0999999999999999E-2</v>
      </c>
      <c r="K15" s="53">
        <v>2.3E-2</v>
      </c>
      <c r="L15" s="49">
        <v>2.1000000000000001E-2</v>
      </c>
      <c r="M15" s="52">
        <v>16</v>
      </c>
      <c r="N15" s="51">
        <v>3.4000000000000002E-2</v>
      </c>
      <c r="O15" s="51">
        <v>1.4999999999999999E-2</v>
      </c>
      <c r="P15" s="53">
        <v>2.1999999999999999E-2</v>
      </c>
      <c r="Q15" s="49">
        <v>0.02</v>
      </c>
      <c r="R15" s="52">
        <v>16</v>
      </c>
      <c r="S15" s="51">
        <v>2.5999999999999999E-2</v>
      </c>
      <c r="T15" s="51">
        <v>0.01</v>
      </c>
      <c r="U15" s="53">
        <v>1.9E-2</v>
      </c>
      <c r="V15" s="49">
        <v>1.7000000000000001E-2</v>
      </c>
      <c r="W15" s="52">
        <v>14</v>
      </c>
      <c r="X15" s="51">
        <v>2.5000000000000001E-2</v>
      </c>
      <c r="Y15" s="51">
        <v>0</v>
      </c>
      <c r="Z15" s="53">
        <v>1.4999999999999999E-2</v>
      </c>
      <c r="AA15" s="49">
        <v>1.6E-2</v>
      </c>
      <c r="AB15" s="52">
        <v>14</v>
      </c>
      <c r="AC15" s="51">
        <v>0.03</v>
      </c>
      <c r="AD15" s="51">
        <v>7.0000000000000001E-3</v>
      </c>
      <c r="AE15" s="51">
        <v>1.7000000000000001E-2</v>
      </c>
      <c r="AF15" s="38">
        <v>-8.6732429006537548E-2</v>
      </c>
      <c r="AG15" s="39" t="e">
        <f>(AA15/#REF!)^(1/4)-1</f>
        <v>#REF!</v>
      </c>
      <c r="AH15" s="54" t="s">
        <v>26</v>
      </c>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row>
    <row r="16" spans="1:86" s="41" customFormat="1" x14ac:dyDescent="0.25">
      <c r="A16" s="48" t="s">
        <v>27</v>
      </c>
      <c r="B16" s="33">
        <v>86</v>
      </c>
      <c r="C16" s="43">
        <v>12</v>
      </c>
      <c r="D16" s="43">
        <v>150</v>
      </c>
      <c r="E16" s="43">
        <v>50</v>
      </c>
      <c r="F16" s="43">
        <v>92</v>
      </c>
      <c r="G16" s="33">
        <v>275</v>
      </c>
      <c r="H16" s="44">
        <v>10</v>
      </c>
      <c r="I16" s="43">
        <v>900</v>
      </c>
      <c r="J16" s="43">
        <v>60</v>
      </c>
      <c r="K16" s="45">
        <v>358</v>
      </c>
      <c r="L16" s="33">
        <v>331</v>
      </c>
      <c r="M16" s="44">
        <v>11</v>
      </c>
      <c r="N16" s="43">
        <v>600</v>
      </c>
      <c r="O16" s="43">
        <v>143</v>
      </c>
      <c r="P16" s="45">
        <v>347</v>
      </c>
      <c r="Q16" s="33">
        <v>300</v>
      </c>
      <c r="R16" s="44">
        <v>12</v>
      </c>
      <c r="S16" s="43">
        <v>500</v>
      </c>
      <c r="T16" s="43">
        <v>100</v>
      </c>
      <c r="U16" s="45">
        <v>312</v>
      </c>
      <c r="V16" s="33">
        <v>300</v>
      </c>
      <c r="W16" s="44">
        <v>10</v>
      </c>
      <c r="X16" s="43">
        <v>400</v>
      </c>
      <c r="Y16" s="43">
        <v>100</v>
      </c>
      <c r="Z16" s="45">
        <v>268</v>
      </c>
      <c r="AA16" s="33">
        <v>300</v>
      </c>
      <c r="AB16" s="44">
        <v>10</v>
      </c>
      <c r="AC16" s="43">
        <v>400</v>
      </c>
      <c r="AD16" s="43">
        <v>100</v>
      </c>
      <c r="AE16" s="46">
        <v>259</v>
      </c>
      <c r="AF16" s="38">
        <v>2.1991162258356844E-2</v>
      </c>
      <c r="AG16" s="39" t="e">
        <f>(AA16/#REF!)^(1/4)-1</f>
        <v>#REF!</v>
      </c>
      <c r="AH16" s="57" t="s">
        <v>27</v>
      </c>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row>
    <row r="17" spans="1:86" s="41" customFormat="1" x14ac:dyDescent="0.25">
      <c r="A17" s="48" t="s">
        <v>28</v>
      </c>
      <c r="B17" s="33">
        <v>180</v>
      </c>
      <c r="C17" s="43">
        <v>13</v>
      </c>
      <c r="D17" s="43">
        <v>211</v>
      </c>
      <c r="E17" s="43">
        <v>128</v>
      </c>
      <c r="F17" s="43">
        <v>179</v>
      </c>
      <c r="G17" s="33">
        <v>735</v>
      </c>
      <c r="H17" s="44">
        <v>13</v>
      </c>
      <c r="I17" s="43">
        <v>844</v>
      </c>
      <c r="J17" s="43">
        <v>591</v>
      </c>
      <c r="K17" s="45">
        <v>728</v>
      </c>
      <c r="L17" s="33">
        <v>500</v>
      </c>
      <c r="M17" s="44">
        <v>13</v>
      </c>
      <c r="N17" s="43">
        <v>850</v>
      </c>
      <c r="O17" s="43">
        <v>200</v>
      </c>
      <c r="P17" s="45">
        <v>538</v>
      </c>
      <c r="Q17" s="33">
        <v>450</v>
      </c>
      <c r="R17" s="44">
        <v>13</v>
      </c>
      <c r="S17" s="43">
        <v>1000</v>
      </c>
      <c r="T17" s="43">
        <v>-525</v>
      </c>
      <c r="U17" s="45">
        <v>398</v>
      </c>
      <c r="V17" s="33">
        <v>350</v>
      </c>
      <c r="W17" s="44">
        <v>11</v>
      </c>
      <c r="X17" s="43">
        <v>664</v>
      </c>
      <c r="Y17" s="43">
        <v>-420</v>
      </c>
      <c r="Z17" s="45">
        <v>319</v>
      </c>
      <c r="AA17" s="33">
        <v>350</v>
      </c>
      <c r="AB17" s="44">
        <v>11</v>
      </c>
      <c r="AC17" s="43">
        <v>637</v>
      </c>
      <c r="AD17" s="43">
        <v>-336</v>
      </c>
      <c r="AE17" s="46">
        <v>320</v>
      </c>
      <c r="AF17" s="38">
        <v>-0.16929815255872083</v>
      </c>
      <c r="AG17" s="39" t="e">
        <f>(AA17/#REF!)^(1/4)-1</f>
        <v>#REF!</v>
      </c>
      <c r="AH17" s="57" t="s">
        <v>28</v>
      </c>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row>
    <row r="18" spans="1:86" s="41" customFormat="1" x14ac:dyDescent="0.25">
      <c r="A18" s="48" t="s">
        <v>29</v>
      </c>
      <c r="B18" s="33">
        <v>60</v>
      </c>
      <c r="C18" s="43">
        <v>14</v>
      </c>
      <c r="D18" s="43">
        <v>95</v>
      </c>
      <c r="E18" s="43">
        <v>47</v>
      </c>
      <c r="F18" s="43">
        <v>64</v>
      </c>
      <c r="G18" s="33">
        <v>236</v>
      </c>
      <c r="H18" s="44">
        <v>14</v>
      </c>
      <c r="I18" s="43">
        <v>330</v>
      </c>
      <c r="J18" s="43">
        <v>188</v>
      </c>
      <c r="K18" s="45">
        <v>244</v>
      </c>
      <c r="L18" s="33">
        <v>270</v>
      </c>
      <c r="M18" s="44">
        <v>14</v>
      </c>
      <c r="N18" s="43">
        <v>450</v>
      </c>
      <c r="O18" s="43">
        <v>113</v>
      </c>
      <c r="P18" s="45">
        <v>252</v>
      </c>
      <c r="Q18" s="33">
        <v>234</v>
      </c>
      <c r="R18" s="44">
        <v>14</v>
      </c>
      <c r="S18" s="43">
        <v>500</v>
      </c>
      <c r="T18" s="43">
        <v>78</v>
      </c>
      <c r="U18" s="45">
        <v>233</v>
      </c>
      <c r="V18" s="33">
        <v>207</v>
      </c>
      <c r="W18" s="44">
        <v>11</v>
      </c>
      <c r="X18" s="43">
        <v>300</v>
      </c>
      <c r="Y18" s="43">
        <v>50</v>
      </c>
      <c r="Z18" s="45">
        <v>192</v>
      </c>
      <c r="AA18" s="33">
        <v>167</v>
      </c>
      <c r="AB18" s="44">
        <v>12</v>
      </c>
      <c r="AC18" s="43">
        <v>300</v>
      </c>
      <c r="AD18" s="43">
        <v>-3</v>
      </c>
      <c r="AE18" s="46">
        <v>154</v>
      </c>
      <c r="AF18" s="38">
        <v>-8.2827304778653521E-2</v>
      </c>
      <c r="AG18" s="39" t="e">
        <f>(AA18/#REF!)^(1/4)-1</f>
        <v>#REF!</v>
      </c>
      <c r="AH18" s="57" t="s">
        <v>29</v>
      </c>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row>
    <row r="19" spans="1:86" s="41" customFormat="1" x14ac:dyDescent="0.25">
      <c r="A19" s="48" t="s">
        <v>30</v>
      </c>
      <c r="B19" s="33">
        <v>588</v>
      </c>
      <c r="C19" s="43">
        <v>6</v>
      </c>
      <c r="D19" s="43">
        <v>675</v>
      </c>
      <c r="E19" s="43">
        <v>250</v>
      </c>
      <c r="F19" s="43">
        <v>511</v>
      </c>
      <c r="G19" s="33">
        <v>2365</v>
      </c>
      <c r="H19" s="44">
        <v>6</v>
      </c>
      <c r="I19" s="43">
        <v>2699</v>
      </c>
      <c r="J19" s="43">
        <v>1123</v>
      </c>
      <c r="K19" s="45">
        <v>2079</v>
      </c>
      <c r="L19" s="33">
        <v>2175</v>
      </c>
      <c r="M19" s="44">
        <v>6</v>
      </c>
      <c r="N19" s="43">
        <v>2525</v>
      </c>
      <c r="O19" s="43">
        <v>1000</v>
      </c>
      <c r="P19" s="45">
        <v>1902</v>
      </c>
      <c r="Q19" s="33">
        <v>1758</v>
      </c>
      <c r="R19" s="44">
        <v>6</v>
      </c>
      <c r="S19" s="43">
        <v>2303</v>
      </c>
      <c r="T19" s="43">
        <v>750</v>
      </c>
      <c r="U19" s="45">
        <v>1609</v>
      </c>
      <c r="V19" s="33">
        <v>1038</v>
      </c>
      <c r="W19" s="44">
        <v>4</v>
      </c>
      <c r="X19" s="43">
        <v>2277</v>
      </c>
      <c r="Y19" s="43">
        <v>500</v>
      </c>
      <c r="Z19" s="45">
        <v>1213</v>
      </c>
      <c r="AA19" s="33">
        <v>859</v>
      </c>
      <c r="AB19" s="44">
        <v>4</v>
      </c>
      <c r="AC19" s="43">
        <v>2252</v>
      </c>
      <c r="AD19" s="43">
        <v>500</v>
      </c>
      <c r="AE19" s="46">
        <v>1117</v>
      </c>
      <c r="AF19" s="38">
        <v>-0.22368048292440779</v>
      </c>
      <c r="AG19" s="39" t="e">
        <f>(AA19/#REF!)^(1/4)-1</f>
        <v>#REF!</v>
      </c>
      <c r="AH19" s="57" t="s">
        <v>30</v>
      </c>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row>
    <row r="20" spans="1:86" s="41" customFormat="1" x14ac:dyDescent="0.25">
      <c r="A20" s="48" t="s">
        <v>31</v>
      </c>
      <c r="B20" s="33">
        <v>59</v>
      </c>
      <c r="C20" s="43">
        <v>10</v>
      </c>
      <c r="D20" s="43">
        <v>98</v>
      </c>
      <c r="E20" s="43">
        <v>35</v>
      </c>
      <c r="F20" s="43">
        <v>62</v>
      </c>
      <c r="G20" s="33">
        <v>226</v>
      </c>
      <c r="H20" s="44">
        <v>10</v>
      </c>
      <c r="I20" s="43">
        <v>393</v>
      </c>
      <c r="J20" s="43">
        <v>202</v>
      </c>
      <c r="K20" s="45">
        <v>261</v>
      </c>
      <c r="L20" s="33">
        <v>240</v>
      </c>
      <c r="M20" s="44">
        <v>10</v>
      </c>
      <c r="N20" s="43">
        <v>620</v>
      </c>
      <c r="O20" s="43">
        <v>178</v>
      </c>
      <c r="P20" s="45">
        <v>284</v>
      </c>
      <c r="Q20" s="33">
        <v>234</v>
      </c>
      <c r="R20" s="44">
        <v>9</v>
      </c>
      <c r="S20" s="43">
        <v>543</v>
      </c>
      <c r="T20" s="43">
        <v>173</v>
      </c>
      <c r="U20" s="45">
        <v>267</v>
      </c>
      <c r="V20" s="33">
        <v>250</v>
      </c>
      <c r="W20" s="44">
        <v>8</v>
      </c>
      <c r="X20" s="43">
        <v>393</v>
      </c>
      <c r="Y20" s="43">
        <v>167</v>
      </c>
      <c r="Z20" s="45">
        <v>255</v>
      </c>
      <c r="AA20" s="33">
        <v>248</v>
      </c>
      <c r="AB20" s="44">
        <v>8</v>
      </c>
      <c r="AC20" s="43">
        <v>391</v>
      </c>
      <c r="AD20" s="43">
        <v>150</v>
      </c>
      <c r="AE20" s="46">
        <v>248</v>
      </c>
      <c r="AF20" s="38">
        <v>2.3495200414413775E-2</v>
      </c>
      <c r="AG20" s="39" t="e">
        <f>(AA20/#REF!)^(1/4)-1</f>
        <v>#REF!</v>
      </c>
      <c r="AH20" s="57" t="s">
        <v>31</v>
      </c>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row>
    <row r="21" spans="1:86" s="41" customFormat="1" x14ac:dyDescent="0.25">
      <c r="A21" s="32" t="s">
        <v>32</v>
      </c>
      <c r="B21" s="33">
        <v>9829</v>
      </c>
      <c r="C21" s="34">
        <v>20</v>
      </c>
      <c r="D21" s="34">
        <v>10061</v>
      </c>
      <c r="E21" s="34">
        <v>9086</v>
      </c>
      <c r="F21" s="34">
        <v>9817</v>
      </c>
      <c r="G21" s="33">
        <v>40171</v>
      </c>
      <c r="H21" s="35">
        <v>20</v>
      </c>
      <c r="I21" s="34">
        <v>42341</v>
      </c>
      <c r="J21" s="34">
        <v>38551</v>
      </c>
      <c r="K21" s="36">
        <v>40082</v>
      </c>
      <c r="L21" s="33">
        <v>42073</v>
      </c>
      <c r="M21" s="35">
        <v>18</v>
      </c>
      <c r="N21" s="34">
        <v>43374</v>
      </c>
      <c r="O21" s="34">
        <v>40558</v>
      </c>
      <c r="P21" s="36">
        <v>42045</v>
      </c>
      <c r="Q21" s="33">
        <v>43991</v>
      </c>
      <c r="R21" s="35">
        <v>18</v>
      </c>
      <c r="S21" s="34">
        <v>44588</v>
      </c>
      <c r="T21" s="34">
        <v>42074</v>
      </c>
      <c r="U21" s="36">
        <v>43666</v>
      </c>
      <c r="V21" s="33">
        <v>45387</v>
      </c>
      <c r="W21" s="35">
        <v>16</v>
      </c>
      <c r="X21" s="34">
        <v>46928</v>
      </c>
      <c r="Y21" s="34">
        <v>43078</v>
      </c>
      <c r="Z21" s="36">
        <v>45132</v>
      </c>
      <c r="AA21" s="33">
        <v>46682</v>
      </c>
      <c r="AB21" s="35">
        <v>16</v>
      </c>
      <c r="AC21" s="34">
        <v>49496</v>
      </c>
      <c r="AD21" s="34">
        <v>43818</v>
      </c>
      <c r="AE21" s="37">
        <v>46447</v>
      </c>
      <c r="AF21" s="38">
        <v>3.8267363585405167E-2</v>
      </c>
      <c r="AG21" s="39" t="e">
        <f>(AA21/#REF!)^(1/4)-1</f>
        <v>#REF!</v>
      </c>
      <c r="AH21" s="40" t="s">
        <v>32</v>
      </c>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row>
    <row r="22" spans="1:86" s="41" customFormat="1" ht="14.25" customHeight="1" x14ac:dyDescent="0.25">
      <c r="A22" s="42" t="s">
        <v>33</v>
      </c>
      <c r="B22" s="33">
        <v>11097</v>
      </c>
      <c r="C22" s="43">
        <v>17</v>
      </c>
      <c r="D22" s="43">
        <v>11305</v>
      </c>
      <c r="E22" s="43">
        <v>10836</v>
      </c>
      <c r="F22" s="43">
        <v>11102</v>
      </c>
      <c r="G22" s="33">
        <v>45381</v>
      </c>
      <c r="H22" s="44">
        <v>18</v>
      </c>
      <c r="I22" s="43">
        <v>48946</v>
      </c>
      <c r="J22" s="43">
        <v>44260</v>
      </c>
      <c r="K22" s="45">
        <v>45449</v>
      </c>
      <c r="L22" s="33">
        <v>47604</v>
      </c>
      <c r="M22" s="44">
        <v>17</v>
      </c>
      <c r="N22" s="43">
        <v>50141</v>
      </c>
      <c r="O22" s="43">
        <v>45888</v>
      </c>
      <c r="P22" s="45">
        <v>47494</v>
      </c>
      <c r="Q22" s="33">
        <v>49444</v>
      </c>
      <c r="R22" s="44">
        <v>17</v>
      </c>
      <c r="S22" s="43">
        <v>51103</v>
      </c>
      <c r="T22" s="43">
        <v>47448</v>
      </c>
      <c r="U22" s="45">
        <v>49251</v>
      </c>
      <c r="V22" s="33">
        <v>50982</v>
      </c>
      <c r="W22" s="44">
        <v>15</v>
      </c>
      <c r="X22" s="43">
        <v>52324</v>
      </c>
      <c r="Y22" s="43">
        <v>48678</v>
      </c>
      <c r="Z22" s="45">
        <v>50811</v>
      </c>
      <c r="AA22" s="33">
        <v>52350</v>
      </c>
      <c r="AB22" s="44">
        <v>15</v>
      </c>
      <c r="AC22" s="43">
        <v>54124</v>
      </c>
      <c r="AD22" s="43">
        <v>49514</v>
      </c>
      <c r="AE22" s="46">
        <v>52200</v>
      </c>
      <c r="AF22" s="38">
        <v>3.636003284546141E-2</v>
      </c>
      <c r="AG22" s="39" t="e">
        <f>(AA22/#REF!)^(1/4)-1</f>
        <v>#REF!</v>
      </c>
      <c r="AH22" s="47" t="s">
        <v>33</v>
      </c>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row>
    <row r="23" spans="1:86" s="41" customFormat="1" x14ac:dyDescent="0.25">
      <c r="A23" s="58" t="s">
        <v>34</v>
      </c>
      <c r="B23" s="33">
        <v>8325</v>
      </c>
      <c r="C23" s="43">
        <v>18</v>
      </c>
      <c r="D23" s="43">
        <v>8459</v>
      </c>
      <c r="E23" s="43">
        <v>7235</v>
      </c>
      <c r="F23" s="43">
        <v>8272</v>
      </c>
      <c r="G23" s="33">
        <v>33615</v>
      </c>
      <c r="H23" s="44">
        <v>18</v>
      </c>
      <c r="I23" s="43">
        <v>36541</v>
      </c>
      <c r="J23" s="43">
        <v>33042</v>
      </c>
      <c r="K23" s="45">
        <v>33702</v>
      </c>
      <c r="L23" s="33">
        <v>35441</v>
      </c>
      <c r="M23" s="44">
        <v>17</v>
      </c>
      <c r="N23" s="43">
        <v>37597</v>
      </c>
      <c r="O23" s="43">
        <v>33907</v>
      </c>
      <c r="P23" s="45">
        <v>35384</v>
      </c>
      <c r="Q23" s="33">
        <v>36811</v>
      </c>
      <c r="R23" s="44">
        <v>17</v>
      </c>
      <c r="S23" s="43">
        <v>38424</v>
      </c>
      <c r="T23" s="43">
        <v>35124</v>
      </c>
      <c r="U23" s="45">
        <v>36816</v>
      </c>
      <c r="V23" s="33">
        <v>38149</v>
      </c>
      <c r="W23" s="44">
        <v>15</v>
      </c>
      <c r="X23" s="43">
        <v>39570</v>
      </c>
      <c r="Y23" s="43">
        <v>36158</v>
      </c>
      <c r="Z23" s="45">
        <v>38051</v>
      </c>
      <c r="AA23" s="33">
        <v>38983</v>
      </c>
      <c r="AB23" s="44">
        <v>15</v>
      </c>
      <c r="AC23" s="43">
        <v>41202</v>
      </c>
      <c r="AD23" s="43">
        <v>36985</v>
      </c>
      <c r="AE23" s="46">
        <v>39171</v>
      </c>
      <c r="AF23" s="38">
        <v>3.7732780222106799E-2</v>
      </c>
      <c r="AG23" s="39" t="e">
        <f>(AA23/#REF!)^(1/4)-1</f>
        <v>#REF!</v>
      </c>
      <c r="AH23" s="47" t="s">
        <v>34</v>
      </c>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row>
    <row r="24" spans="1:86" s="41" customFormat="1" x14ac:dyDescent="0.25">
      <c r="A24" s="58" t="s">
        <v>35</v>
      </c>
      <c r="B24" s="59">
        <v>1.1200000000000001</v>
      </c>
      <c r="C24" s="43">
        <v>17</v>
      </c>
      <c r="D24" s="60">
        <v>1.1399999999999999</v>
      </c>
      <c r="E24" s="60">
        <v>0.89</v>
      </c>
      <c r="F24" s="60">
        <v>1.1100000000000001</v>
      </c>
      <c r="G24" s="59">
        <v>1.1299999999999999</v>
      </c>
      <c r="H24" s="44">
        <v>17</v>
      </c>
      <c r="I24" s="60">
        <v>1.1599999999999999</v>
      </c>
      <c r="J24" s="60">
        <v>0.89</v>
      </c>
      <c r="K24" s="61">
        <v>1.1200000000000001</v>
      </c>
      <c r="L24" s="59">
        <v>1.1299999999999999</v>
      </c>
      <c r="M24" s="44">
        <v>17</v>
      </c>
      <c r="N24" s="60">
        <v>1.1599999999999999</v>
      </c>
      <c r="O24" s="60">
        <v>0.89</v>
      </c>
      <c r="P24" s="61">
        <v>1.1100000000000001</v>
      </c>
      <c r="Q24" s="59">
        <v>1.1299999999999999</v>
      </c>
      <c r="R24" s="44">
        <v>17</v>
      </c>
      <c r="S24" s="60">
        <v>1.1599999999999999</v>
      </c>
      <c r="T24" s="60">
        <v>0.89</v>
      </c>
      <c r="U24" s="61">
        <v>1.1100000000000001</v>
      </c>
      <c r="V24" s="59">
        <v>1.1200000000000001</v>
      </c>
      <c r="W24" s="44">
        <v>15</v>
      </c>
      <c r="X24" s="60">
        <v>1.1599999999999999</v>
      </c>
      <c r="Y24" s="60">
        <v>0.89</v>
      </c>
      <c r="Z24" s="61">
        <v>1.1000000000000001</v>
      </c>
      <c r="AA24" s="59">
        <v>1.1200000000000001</v>
      </c>
      <c r="AB24" s="44">
        <v>15</v>
      </c>
      <c r="AC24" s="60">
        <v>1.1599999999999999</v>
      </c>
      <c r="AD24" s="60">
        <v>0.88</v>
      </c>
      <c r="AE24" s="62">
        <v>1.1100000000000001</v>
      </c>
      <c r="AF24" s="38">
        <v>-2.2197695140030449E-3</v>
      </c>
      <c r="AG24" s="39"/>
      <c r="AH24" s="63" t="s">
        <v>35</v>
      </c>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row>
    <row r="25" spans="1:86" s="41" customFormat="1" x14ac:dyDescent="0.25">
      <c r="A25" s="64" t="s">
        <v>36</v>
      </c>
      <c r="B25" s="33">
        <v>2978</v>
      </c>
      <c r="C25" s="34">
        <v>20</v>
      </c>
      <c r="D25" s="34">
        <v>3026</v>
      </c>
      <c r="E25" s="34">
        <v>2930</v>
      </c>
      <c r="F25" s="34">
        <v>2980</v>
      </c>
      <c r="G25" s="33">
        <v>12119</v>
      </c>
      <c r="H25" s="35">
        <v>20</v>
      </c>
      <c r="I25" s="34">
        <v>12330</v>
      </c>
      <c r="J25" s="34">
        <v>11807</v>
      </c>
      <c r="K25" s="36">
        <v>12111</v>
      </c>
      <c r="L25" s="33">
        <v>12212</v>
      </c>
      <c r="M25" s="35">
        <v>19</v>
      </c>
      <c r="N25" s="34">
        <v>12462</v>
      </c>
      <c r="O25" s="34">
        <v>11331</v>
      </c>
      <c r="P25" s="36">
        <v>12159</v>
      </c>
      <c r="Q25" s="33">
        <v>12362</v>
      </c>
      <c r="R25" s="35">
        <v>19</v>
      </c>
      <c r="S25" s="34">
        <v>12599</v>
      </c>
      <c r="T25" s="34">
        <v>11364</v>
      </c>
      <c r="U25" s="36">
        <v>12258</v>
      </c>
      <c r="V25" s="33">
        <v>12432</v>
      </c>
      <c r="W25" s="35">
        <v>17</v>
      </c>
      <c r="X25" s="34">
        <v>12792</v>
      </c>
      <c r="Y25" s="34">
        <v>11405</v>
      </c>
      <c r="Z25" s="36">
        <v>12347</v>
      </c>
      <c r="AA25" s="33">
        <v>12495</v>
      </c>
      <c r="AB25" s="35">
        <v>17</v>
      </c>
      <c r="AC25" s="34">
        <v>13034</v>
      </c>
      <c r="AD25" s="34">
        <v>11405</v>
      </c>
      <c r="AE25" s="37">
        <v>12442</v>
      </c>
      <c r="AF25" s="38">
        <v>7.6677717712048121E-3</v>
      </c>
      <c r="AG25" s="39" t="e">
        <f>(AA25/#REF!)^(1/4)-1</f>
        <v>#REF!</v>
      </c>
      <c r="AH25" s="40" t="s">
        <v>36</v>
      </c>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row>
    <row r="26" spans="1:86" s="41" customFormat="1" x14ac:dyDescent="0.25">
      <c r="A26" s="58" t="s">
        <v>37</v>
      </c>
      <c r="B26" s="33">
        <v>361</v>
      </c>
      <c r="C26" s="43">
        <v>18</v>
      </c>
      <c r="D26" s="43">
        <v>381</v>
      </c>
      <c r="E26" s="43">
        <v>334</v>
      </c>
      <c r="F26" s="43">
        <v>359</v>
      </c>
      <c r="G26" s="33">
        <v>1494</v>
      </c>
      <c r="H26" s="44">
        <v>18</v>
      </c>
      <c r="I26" s="43">
        <v>1550</v>
      </c>
      <c r="J26" s="43">
        <v>1390</v>
      </c>
      <c r="K26" s="45">
        <v>1485</v>
      </c>
      <c r="L26" s="33">
        <v>1514</v>
      </c>
      <c r="M26" s="44">
        <v>18</v>
      </c>
      <c r="N26" s="43">
        <v>1593</v>
      </c>
      <c r="O26" s="43">
        <v>1367</v>
      </c>
      <c r="P26" s="45">
        <v>1488</v>
      </c>
      <c r="Q26" s="33">
        <v>1521</v>
      </c>
      <c r="R26" s="44">
        <v>18</v>
      </c>
      <c r="S26" s="43">
        <v>1620</v>
      </c>
      <c r="T26" s="43">
        <v>1242</v>
      </c>
      <c r="U26" s="45">
        <v>1489</v>
      </c>
      <c r="V26" s="33">
        <v>1530</v>
      </c>
      <c r="W26" s="44">
        <v>16</v>
      </c>
      <c r="X26" s="43">
        <v>1649</v>
      </c>
      <c r="Y26" s="43">
        <v>1107</v>
      </c>
      <c r="Z26" s="45">
        <v>1484</v>
      </c>
      <c r="AA26" s="33">
        <v>1555</v>
      </c>
      <c r="AB26" s="44">
        <v>16</v>
      </c>
      <c r="AC26" s="43">
        <v>1678</v>
      </c>
      <c r="AD26" s="43">
        <v>959</v>
      </c>
      <c r="AE26" s="46">
        <v>1487</v>
      </c>
      <c r="AF26" s="38">
        <v>1.0054828203874822E-2</v>
      </c>
      <c r="AG26" s="39" t="e">
        <f>(AA26/#REF!)^(1/4)-1</f>
        <v>#REF!</v>
      </c>
      <c r="AH26" s="47" t="s">
        <v>37</v>
      </c>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row>
    <row r="27" spans="1:86" s="41" customFormat="1" x14ac:dyDescent="0.25">
      <c r="A27" s="65" t="s">
        <v>38</v>
      </c>
      <c r="B27" s="33">
        <v>260</v>
      </c>
      <c r="C27" s="43">
        <v>17</v>
      </c>
      <c r="D27" s="43">
        <v>276</v>
      </c>
      <c r="E27" s="43">
        <v>258</v>
      </c>
      <c r="F27" s="43">
        <v>261</v>
      </c>
      <c r="G27" s="33">
        <v>1058</v>
      </c>
      <c r="H27" s="44">
        <v>17</v>
      </c>
      <c r="I27" s="43">
        <v>1122</v>
      </c>
      <c r="J27" s="43">
        <v>1044</v>
      </c>
      <c r="K27" s="45">
        <v>1063</v>
      </c>
      <c r="L27" s="33">
        <v>1073</v>
      </c>
      <c r="M27" s="44">
        <v>17</v>
      </c>
      <c r="N27" s="43">
        <v>1188</v>
      </c>
      <c r="O27" s="43">
        <v>1044</v>
      </c>
      <c r="P27" s="45">
        <v>1084</v>
      </c>
      <c r="Q27" s="33">
        <v>1089</v>
      </c>
      <c r="R27" s="44">
        <v>17</v>
      </c>
      <c r="S27" s="43">
        <v>1289</v>
      </c>
      <c r="T27" s="43">
        <v>1039</v>
      </c>
      <c r="U27" s="45">
        <v>1105</v>
      </c>
      <c r="V27" s="33">
        <v>1095</v>
      </c>
      <c r="W27" s="44">
        <v>15</v>
      </c>
      <c r="X27" s="43">
        <v>1319</v>
      </c>
      <c r="Y27" s="43">
        <v>1034</v>
      </c>
      <c r="Z27" s="45">
        <v>1113</v>
      </c>
      <c r="AA27" s="33">
        <v>1104</v>
      </c>
      <c r="AB27" s="44">
        <v>15</v>
      </c>
      <c r="AC27" s="43">
        <v>1435</v>
      </c>
      <c r="AD27" s="43">
        <v>1029</v>
      </c>
      <c r="AE27" s="46">
        <v>1133</v>
      </c>
      <c r="AF27" s="38">
        <v>1.0696708667094823E-2</v>
      </c>
      <c r="AG27" s="39" t="e">
        <f>(AA27/#REF!)^(1/4)-1</f>
        <v>#REF!</v>
      </c>
      <c r="AH27" s="66" t="s">
        <v>38</v>
      </c>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row>
    <row r="28" spans="1:86" s="41" customFormat="1" x14ac:dyDescent="0.25">
      <c r="A28" s="58" t="s">
        <v>39</v>
      </c>
      <c r="B28" s="33">
        <v>306</v>
      </c>
      <c r="C28" s="43">
        <v>17</v>
      </c>
      <c r="D28" s="43">
        <v>320</v>
      </c>
      <c r="E28" s="43">
        <v>244</v>
      </c>
      <c r="F28" s="43">
        <v>302</v>
      </c>
      <c r="G28" s="33">
        <v>1267</v>
      </c>
      <c r="H28" s="44">
        <v>17</v>
      </c>
      <c r="I28" s="43">
        <v>1346</v>
      </c>
      <c r="J28" s="43">
        <v>1139</v>
      </c>
      <c r="K28" s="45">
        <v>1251</v>
      </c>
      <c r="L28" s="33">
        <v>1276</v>
      </c>
      <c r="M28" s="44">
        <v>17</v>
      </c>
      <c r="N28" s="43">
        <v>1374</v>
      </c>
      <c r="O28" s="43">
        <v>1117</v>
      </c>
      <c r="P28" s="45">
        <v>1261</v>
      </c>
      <c r="Q28" s="33">
        <v>1278</v>
      </c>
      <c r="R28" s="44">
        <v>17</v>
      </c>
      <c r="S28" s="43">
        <v>1390</v>
      </c>
      <c r="T28" s="43">
        <v>920</v>
      </c>
      <c r="U28" s="45">
        <v>1263</v>
      </c>
      <c r="V28" s="33">
        <v>1306</v>
      </c>
      <c r="W28" s="44">
        <v>15</v>
      </c>
      <c r="X28" s="43">
        <v>1401</v>
      </c>
      <c r="Y28" s="43">
        <v>790</v>
      </c>
      <c r="Z28" s="45">
        <v>1264</v>
      </c>
      <c r="AA28" s="33">
        <v>1320</v>
      </c>
      <c r="AB28" s="44">
        <v>15</v>
      </c>
      <c r="AC28" s="43">
        <v>1410</v>
      </c>
      <c r="AD28" s="43">
        <v>692</v>
      </c>
      <c r="AE28" s="46">
        <v>1268</v>
      </c>
      <c r="AF28" s="38">
        <v>1.0297618082419246E-2</v>
      </c>
      <c r="AG28" s="39" t="e">
        <f>(AA28/#REF!)^(1/4)-1</f>
        <v>#REF!</v>
      </c>
      <c r="AH28" s="47" t="s">
        <v>39</v>
      </c>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row>
    <row r="29" spans="1:86" s="41" customFormat="1" x14ac:dyDescent="0.25">
      <c r="A29" s="58" t="s">
        <v>40</v>
      </c>
      <c r="B29" s="33">
        <v>718</v>
      </c>
      <c r="C29" s="43">
        <v>16</v>
      </c>
      <c r="D29" s="43">
        <v>731</v>
      </c>
      <c r="E29" s="43">
        <v>693</v>
      </c>
      <c r="F29" s="43">
        <v>716</v>
      </c>
      <c r="G29" s="33">
        <v>2920</v>
      </c>
      <c r="H29" s="44">
        <v>17</v>
      </c>
      <c r="I29" s="43">
        <v>2990</v>
      </c>
      <c r="J29" s="43">
        <v>2854</v>
      </c>
      <c r="K29" s="45">
        <v>2919</v>
      </c>
      <c r="L29" s="33">
        <v>2960</v>
      </c>
      <c r="M29" s="44">
        <v>17</v>
      </c>
      <c r="N29" s="43">
        <v>3038</v>
      </c>
      <c r="O29" s="43">
        <v>2801</v>
      </c>
      <c r="P29" s="45">
        <v>2946</v>
      </c>
      <c r="Q29" s="33">
        <v>2990</v>
      </c>
      <c r="R29" s="44">
        <v>17</v>
      </c>
      <c r="S29" s="43">
        <v>3137</v>
      </c>
      <c r="T29" s="43">
        <v>2750</v>
      </c>
      <c r="U29" s="45">
        <v>2976</v>
      </c>
      <c r="V29" s="33">
        <v>3020</v>
      </c>
      <c r="W29" s="44">
        <v>15</v>
      </c>
      <c r="X29" s="43">
        <v>3093</v>
      </c>
      <c r="Y29" s="43">
        <v>2844</v>
      </c>
      <c r="Z29" s="45">
        <v>3005</v>
      </c>
      <c r="AA29" s="33">
        <v>3050</v>
      </c>
      <c r="AB29" s="44">
        <v>15</v>
      </c>
      <c r="AC29" s="43">
        <v>3128</v>
      </c>
      <c r="AD29" s="43">
        <v>2833</v>
      </c>
      <c r="AE29" s="46">
        <v>3023</v>
      </c>
      <c r="AF29" s="38">
        <v>1.0948999921856384E-2</v>
      </c>
      <c r="AG29" s="39" t="e">
        <f>(AA29/#REF!)^(1/4)-1</f>
        <v>#REF!</v>
      </c>
      <c r="AH29" s="47" t="s">
        <v>40</v>
      </c>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row>
    <row r="30" spans="1:86" s="41" customFormat="1" x14ac:dyDescent="0.25">
      <c r="A30" s="58" t="s">
        <v>41</v>
      </c>
      <c r="B30" s="33">
        <v>501</v>
      </c>
      <c r="C30" s="43">
        <v>17</v>
      </c>
      <c r="D30" s="43">
        <v>507</v>
      </c>
      <c r="E30" s="43">
        <v>477</v>
      </c>
      <c r="F30" s="43">
        <v>498</v>
      </c>
      <c r="G30" s="33">
        <v>1954</v>
      </c>
      <c r="H30" s="44">
        <v>18</v>
      </c>
      <c r="I30" s="43">
        <v>1997</v>
      </c>
      <c r="J30" s="43">
        <v>1873</v>
      </c>
      <c r="K30" s="67">
        <v>1940</v>
      </c>
      <c r="L30" s="33">
        <v>1979</v>
      </c>
      <c r="M30" s="44">
        <v>18</v>
      </c>
      <c r="N30" s="43">
        <v>2140</v>
      </c>
      <c r="O30" s="43">
        <v>1869</v>
      </c>
      <c r="P30" s="45">
        <v>1976</v>
      </c>
      <c r="Q30" s="33">
        <v>1998</v>
      </c>
      <c r="R30" s="44">
        <v>18</v>
      </c>
      <c r="S30" s="43">
        <v>2310</v>
      </c>
      <c r="T30" s="43">
        <v>1869</v>
      </c>
      <c r="U30" s="45">
        <v>2008</v>
      </c>
      <c r="V30" s="33">
        <v>2024</v>
      </c>
      <c r="W30" s="44">
        <v>16</v>
      </c>
      <c r="X30" s="43">
        <v>2513</v>
      </c>
      <c r="Y30" s="43">
        <v>1869</v>
      </c>
      <c r="Z30" s="45">
        <v>2048</v>
      </c>
      <c r="AA30" s="33">
        <v>2040</v>
      </c>
      <c r="AB30" s="44">
        <v>16</v>
      </c>
      <c r="AC30" s="43">
        <v>2755</v>
      </c>
      <c r="AD30" s="43">
        <v>1869</v>
      </c>
      <c r="AE30" s="46">
        <v>2084</v>
      </c>
      <c r="AF30" s="38">
        <v>1.0825995105129715E-2</v>
      </c>
      <c r="AG30" s="39" t="e">
        <f>(AA30/#REF!)^(1/4)-1</f>
        <v>#REF!</v>
      </c>
      <c r="AH30" s="47" t="s">
        <v>41</v>
      </c>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row>
    <row r="31" spans="1:86" s="41" customFormat="1" x14ac:dyDescent="0.25">
      <c r="A31" s="58" t="s">
        <v>42</v>
      </c>
      <c r="B31" s="33">
        <v>187</v>
      </c>
      <c r="C31" s="43">
        <v>17</v>
      </c>
      <c r="D31" s="43">
        <v>190</v>
      </c>
      <c r="E31" s="43">
        <v>182</v>
      </c>
      <c r="F31" s="43">
        <v>187</v>
      </c>
      <c r="G31" s="33">
        <v>771</v>
      </c>
      <c r="H31" s="44">
        <v>17</v>
      </c>
      <c r="I31" s="43">
        <v>780</v>
      </c>
      <c r="J31" s="43">
        <v>751</v>
      </c>
      <c r="K31" s="45">
        <v>769</v>
      </c>
      <c r="L31" s="33">
        <v>776</v>
      </c>
      <c r="M31" s="44">
        <v>17</v>
      </c>
      <c r="N31" s="43">
        <v>785</v>
      </c>
      <c r="O31" s="43">
        <v>751</v>
      </c>
      <c r="P31" s="45">
        <v>773</v>
      </c>
      <c r="Q31" s="33">
        <v>781</v>
      </c>
      <c r="R31" s="44">
        <v>17</v>
      </c>
      <c r="S31" s="43">
        <v>795</v>
      </c>
      <c r="T31" s="43">
        <v>740</v>
      </c>
      <c r="U31" s="45">
        <v>778</v>
      </c>
      <c r="V31" s="33">
        <v>789</v>
      </c>
      <c r="W31" s="44">
        <v>15</v>
      </c>
      <c r="X31" s="43">
        <v>814</v>
      </c>
      <c r="Y31" s="43">
        <v>751</v>
      </c>
      <c r="Z31" s="45">
        <v>786</v>
      </c>
      <c r="AA31" s="33">
        <v>789</v>
      </c>
      <c r="AB31" s="44">
        <v>15</v>
      </c>
      <c r="AC31" s="43">
        <v>833</v>
      </c>
      <c r="AD31" s="43">
        <v>751</v>
      </c>
      <c r="AE31" s="46">
        <v>792</v>
      </c>
      <c r="AF31" s="38">
        <v>5.7861623640742543E-3</v>
      </c>
      <c r="AG31" s="39" t="e">
        <f>(AA31/#REF!)^(1/4)-1</f>
        <v>#REF!</v>
      </c>
      <c r="AH31" s="47" t="s">
        <v>42</v>
      </c>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row>
    <row r="32" spans="1:86" s="41" customFormat="1" x14ac:dyDescent="0.25">
      <c r="A32" s="58" t="s">
        <v>43</v>
      </c>
      <c r="B32" s="33">
        <v>233</v>
      </c>
      <c r="C32" s="43">
        <v>17</v>
      </c>
      <c r="D32" s="43">
        <v>238</v>
      </c>
      <c r="E32" s="43">
        <v>230</v>
      </c>
      <c r="F32" s="43">
        <v>233</v>
      </c>
      <c r="G32" s="33">
        <v>964</v>
      </c>
      <c r="H32" s="44">
        <v>18</v>
      </c>
      <c r="I32" s="43">
        <v>981</v>
      </c>
      <c r="J32" s="43">
        <v>950</v>
      </c>
      <c r="K32" s="45">
        <v>965</v>
      </c>
      <c r="L32" s="33">
        <v>963</v>
      </c>
      <c r="M32" s="44">
        <v>18</v>
      </c>
      <c r="N32" s="43">
        <v>987</v>
      </c>
      <c r="O32" s="43">
        <v>943</v>
      </c>
      <c r="P32" s="45">
        <v>964</v>
      </c>
      <c r="Q32" s="33">
        <v>963</v>
      </c>
      <c r="R32" s="44">
        <v>18</v>
      </c>
      <c r="S32" s="43">
        <v>994</v>
      </c>
      <c r="T32" s="43">
        <v>938</v>
      </c>
      <c r="U32" s="45">
        <v>966</v>
      </c>
      <c r="V32" s="33">
        <v>971</v>
      </c>
      <c r="W32" s="44">
        <v>16</v>
      </c>
      <c r="X32" s="43">
        <v>1018</v>
      </c>
      <c r="Y32" s="43">
        <v>926</v>
      </c>
      <c r="Z32" s="45">
        <v>973</v>
      </c>
      <c r="AA32" s="33">
        <v>980</v>
      </c>
      <c r="AB32" s="44">
        <v>16</v>
      </c>
      <c r="AC32" s="43">
        <v>1037</v>
      </c>
      <c r="AD32" s="43">
        <v>914</v>
      </c>
      <c r="AE32" s="46">
        <v>978</v>
      </c>
      <c r="AF32" s="38">
        <v>4.1237988178726148E-3</v>
      </c>
      <c r="AG32" s="39" t="e">
        <f>(AA32/#REF!)^(1/4)-1</f>
        <v>#REF!</v>
      </c>
      <c r="AH32" s="47" t="s">
        <v>43</v>
      </c>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row>
    <row r="33" spans="1:86" s="41" customFormat="1" x14ac:dyDescent="0.25">
      <c r="A33" s="58" t="s">
        <v>44</v>
      </c>
      <c r="B33" s="33">
        <v>230</v>
      </c>
      <c r="C33" s="43">
        <v>16</v>
      </c>
      <c r="D33" s="43">
        <v>244</v>
      </c>
      <c r="E33" s="43">
        <v>189</v>
      </c>
      <c r="F33" s="43">
        <v>229</v>
      </c>
      <c r="G33" s="33">
        <v>902</v>
      </c>
      <c r="H33" s="44">
        <v>17</v>
      </c>
      <c r="I33" s="43">
        <v>960</v>
      </c>
      <c r="J33" s="43">
        <v>739</v>
      </c>
      <c r="K33" s="45">
        <v>898</v>
      </c>
      <c r="L33" s="33">
        <v>905</v>
      </c>
      <c r="M33" s="44">
        <v>17</v>
      </c>
      <c r="N33" s="43">
        <v>999</v>
      </c>
      <c r="O33" s="43">
        <v>724</v>
      </c>
      <c r="P33" s="45">
        <v>897</v>
      </c>
      <c r="Q33" s="33">
        <v>899</v>
      </c>
      <c r="R33" s="44">
        <v>17</v>
      </c>
      <c r="S33" s="43">
        <v>1029</v>
      </c>
      <c r="T33" s="43">
        <v>715</v>
      </c>
      <c r="U33" s="45">
        <v>898</v>
      </c>
      <c r="V33" s="33">
        <v>899</v>
      </c>
      <c r="W33" s="44">
        <v>15</v>
      </c>
      <c r="X33" s="43">
        <v>1055</v>
      </c>
      <c r="Y33" s="43">
        <v>707</v>
      </c>
      <c r="Z33" s="45">
        <v>905</v>
      </c>
      <c r="AA33" s="33">
        <v>899</v>
      </c>
      <c r="AB33" s="44">
        <v>15</v>
      </c>
      <c r="AC33" s="43">
        <v>1076</v>
      </c>
      <c r="AD33" s="43">
        <v>699</v>
      </c>
      <c r="AE33" s="46">
        <v>907</v>
      </c>
      <c r="AF33" s="38">
        <v>-8.3252465663852249E-4</v>
      </c>
      <c r="AG33" s="39" t="e">
        <f>(AA33/#REF!)^(1/4)-1</f>
        <v>#REF!</v>
      </c>
      <c r="AH33" s="47" t="s">
        <v>44</v>
      </c>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row>
    <row r="34" spans="1:86" s="41" customFormat="1" x14ac:dyDescent="0.25">
      <c r="A34" s="64" t="s">
        <v>16</v>
      </c>
      <c r="B34" s="33">
        <v>691</v>
      </c>
      <c r="C34" s="34">
        <v>19</v>
      </c>
      <c r="D34" s="34">
        <v>733</v>
      </c>
      <c r="E34" s="34">
        <v>532</v>
      </c>
      <c r="F34" s="34">
        <v>684</v>
      </c>
      <c r="G34" s="33">
        <v>2805</v>
      </c>
      <c r="H34" s="35">
        <v>19</v>
      </c>
      <c r="I34" s="34">
        <v>2980</v>
      </c>
      <c r="J34" s="34">
        <v>2331</v>
      </c>
      <c r="K34" s="36">
        <v>2750</v>
      </c>
      <c r="L34" s="33">
        <v>2865</v>
      </c>
      <c r="M34" s="35">
        <v>18</v>
      </c>
      <c r="N34" s="34">
        <v>3319</v>
      </c>
      <c r="O34" s="34">
        <v>2654</v>
      </c>
      <c r="P34" s="36">
        <v>2867</v>
      </c>
      <c r="Q34" s="33">
        <v>2894</v>
      </c>
      <c r="R34" s="35">
        <v>18</v>
      </c>
      <c r="S34" s="34">
        <v>3935</v>
      </c>
      <c r="T34" s="34">
        <v>2687</v>
      </c>
      <c r="U34" s="36">
        <v>2948</v>
      </c>
      <c r="V34" s="33">
        <v>2941</v>
      </c>
      <c r="W34" s="35">
        <v>16</v>
      </c>
      <c r="X34" s="34">
        <v>4664</v>
      </c>
      <c r="Y34" s="34">
        <v>2654</v>
      </c>
      <c r="Z34" s="36">
        <v>3052</v>
      </c>
      <c r="AA34" s="33">
        <v>2994</v>
      </c>
      <c r="AB34" s="35">
        <v>16</v>
      </c>
      <c r="AC34" s="34">
        <v>5529</v>
      </c>
      <c r="AD34" s="34">
        <v>2740</v>
      </c>
      <c r="AE34" s="37">
        <v>3154</v>
      </c>
      <c r="AF34" s="38">
        <v>1.6435284218637936E-2</v>
      </c>
      <c r="AG34" s="39" t="e">
        <f>(AA34/#REF!)^(1/4)-1</f>
        <v>#REF!</v>
      </c>
      <c r="AH34" s="40" t="s">
        <v>16</v>
      </c>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row>
    <row r="35" spans="1:86" s="41" customFormat="1" x14ac:dyDescent="0.25">
      <c r="A35" s="65" t="s">
        <v>45</v>
      </c>
      <c r="B35" s="33">
        <v>469</v>
      </c>
      <c r="C35" s="43">
        <v>15</v>
      </c>
      <c r="D35" s="43">
        <v>500</v>
      </c>
      <c r="E35" s="43">
        <v>441</v>
      </c>
      <c r="F35" s="43">
        <v>468</v>
      </c>
      <c r="G35" s="33">
        <v>1916</v>
      </c>
      <c r="H35" s="44">
        <v>16</v>
      </c>
      <c r="I35" s="43">
        <v>2051</v>
      </c>
      <c r="J35" s="43">
        <v>1479</v>
      </c>
      <c r="K35" s="45">
        <v>1875</v>
      </c>
      <c r="L35" s="33">
        <v>1938</v>
      </c>
      <c r="M35" s="44">
        <v>16</v>
      </c>
      <c r="N35" s="43">
        <v>2075</v>
      </c>
      <c r="O35" s="43">
        <v>1417</v>
      </c>
      <c r="P35" s="45">
        <v>1894</v>
      </c>
      <c r="Q35" s="33">
        <v>1958</v>
      </c>
      <c r="R35" s="44">
        <v>16</v>
      </c>
      <c r="S35" s="43">
        <v>2099</v>
      </c>
      <c r="T35" s="43">
        <v>1305</v>
      </c>
      <c r="U35" s="45">
        <v>1913</v>
      </c>
      <c r="V35" s="33">
        <v>1995</v>
      </c>
      <c r="W35" s="44">
        <v>14</v>
      </c>
      <c r="X35" s="43">
        <v>2124</v>
      </c>
      <c r="Y35" s="43">
        <v>1116</v>
      </c>
      <c r="Z35" s="45">
        <v>1924</v>
      </c>
      <c r="AA35" s="33">
        <v>2009</v>
      </c>
      <c r="AB35" s="44">
        <v>14</v>
      </c>
      <c r="AC35" s="43">
        <v>2166</v>
      </c>
      <c r="AD35" s="43">
        <v>923</v>
      </c>
      <c r="AE35" s="46">
        <v>1940</v>
      </c>
      <c r="AF35" s="38">
        <v>1.1919833249645961E-2</v>
      </c>
      <c r="AG35" s="39" t="e">
        <f>(AA35/#REF!)^(1/4)-1</f>
        <v>#REF!</v>
      </c>
      <c r="AH35" s="66" t="s">
        <v>45</v>
      </c>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row>
    <row r="36" spans="1:86" s="41" customFormat="1" x14ac:dyDescent="0.25">
      <c r="A36" s="65" t="s">
        <v>17</v>
      </c>
      <c r="B36" s="33">
        <v>234</v>
      </c>
      <c r="C36" s="43">
        <v>13</v>
      </c>
      <c r="D36" s="43">
        <v>237</v>
      </c>
      <c r="E36" s="43">
        <v>217</v>
      </c>
      <c r="F36" s="43">
        <v>230</v>
      </c>
      <c r="G36" s="33">
        <v>927</v>
      </c>
      <c r="H36" s="44">
        <v>15</v>
      </c>
      <c r="I36" s="43">
        <v>944</v>
      </c>
      <c r="J36" s="43">
        <v>858</v>
      </c>
      <c r="K36" s="45">
        <v>914</v>
      </c>
      <c r="L36" s="33">
        <v>931</v>
      </c>
      <c r="M36" s="44">
        <v>15</v>
      </c>
      <c r="N36" s="43">
        <v>963</v>
      </c>
      <c r="O36" s="43">
        <v>858</v>
      </c>
      <c r="P36" s="45">
        <v>925</v>
      </c>
      <c r="Q36" s="33">
        <v>948</v>
      </c>
      <c r="R36" s="44">
        <v>15</v>
      </c>
      <c r="S36" s="43">
        <v>993</v>
      </c>
      <c r="T36" s="43">
        <v>858</v>
      </c>
      <c r="U36" s="45">
        <v>936</v>
      </c>
      <c r="V36" s="33">
        <v>967</v>
      </c>
      <c r="W36" s="44">
        <v>13</v>
      </c>
      <c r="X36" s="43">
        <v>1027</v>
      </c>
      <c r="Y36" s="43">
        <v>858</v>
      </c>
      <c r="Z36" s="45">
        <v>947</v>
      </c>
      <c r="AA36" s="33">
        <v>982</v>
      </c>
      <c r="AB36" s="44">
        <v>13</v>
      </c>
      <c r="AC36" s="43">
        <v>1057</v>
      </c>
      <c r="AD36" s="43">
        <v>0</v>
      </c>
      <c r="AE36" s="46">
        <v>888</v>
      </c>
      <c r="AF36" s="38">
        <v>1.4513752060122176E-2</v>
      </c>
      <c r="AG36" s="39" t="e">
        <f>(AA36/#REF!)^(1/4)-1</f>
        <v>#REF!</v>
      </c>
      <c r="AH36" s="66" t="s">
        <v>17</v>
      </c>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row>
    <row r="37" spans="1:86" s="41" customFormat="1" x14ac:dyDescent="0.25">
      <c r="A37" s="65" t="s">
        <v>18</v>
      </c>
      <c r="B37" s="33">
        <v>-15</v>
      </c>
      <c r="C37" s="43">
        <v>2</v>
      </c>
      <c r="D37" s="43">
        <v>-15</v>
      </c>
      <c r="E37" s="43">
        <v>-15</v>
      </c>
      <c r="F37" s="43">
        <v>-15</v>
      </c>
      <c r="G37" s="33">
        <v>0</v>
      </c>
      <c r="H37" s="44">
        <v>13</v>
      </c>
      <c r="I37" s="43">
        <v>20</v>
      </c>
      <c r="J37" s="43">
        <v>-60</v>
      </c>
      <c r="K37" s="45">
        <v>-12</v>
      </c>
      <c r="L37" s="33">
        <v>-15</v>
      </c>
      <c r="M37" s="44">
        <v>6</v>
      </c>
      <c r="N37" s="43">
        <v>19</v>
      </c>
      <c r="O37" s="43">
        <v>-61</v>
      </c>
      <c r="P37" s="45">
        <v>-22</v>
      </c>
      <c r="Q37" s="33">
        <v>-15</v>
      </c>
      <c r="R37" s="44">
        <v>6</v>
      </c>
      <c r="S37" s="43">
        <v>22</v>
      </c>
      <c r="T37" s="43">
        <v>-62</v>
      </c>
      <c r="U37" s="45">
        <v>-22</v>
      </c>
      <c r="V37" s="33">
        <v>0</v>
      </c>
      <c r="W37" s="44">
        <v>11</v>
      </c>
      <c r="X37" s="43">
        <v>23</v>
      </c>
      <c r="Y37" s="43">
        <v>-64</v>
      </c>
      <c r="Z37" s="45">
        <v>-12</v>
      </c>
      <c r="AA37" s="33">
        <v>0</v>
      </c>
      <c r="AB37" s="44">
        <v>11</v>
      </c>
      <c r="AC37" s="43">
        <v>1</v>
      </c>
      <c r="AD37" s="43">
        <v>-65</v>
      </c>
      <c r="AE37" s="46">
        <v>-14</v>
      </c>
      <c r="AF37" s="38"/>
      <c r="AG37" s="39" t="e">
        <f>(AA37/#REF!)^(1/4)-1</f>
        <v>#REF!</v>
      </c>
      <c r="AH37" s="66" t="s">
        <v>18</v>
      </c>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row>
    <row r="38" spans="1:86" s="68" customFormat="1" x14ac:dyDescent="0.25">
      <c r="A38" s="64" t="s">
        <v>46</v>
      </c>
      <c r="B38" s="33">
        <v>1666</v>
      </c>
      <c r="C38" s="34">
        <v>20</v>
      </c>
      <c r="D38" s="34">
        <v>1697</v>
      </c>
      <c r="E38" s="34">
        <v>1266</v>
      </c>
      <c r="F38" s="34">
        <v>1646</v>
      </c>
      <c r="G38" s="33">
        <v>6901</v>
      </c>
      <c r="H38" s="35">
        <v>20</v>
      </c>
      <c r="I38" s="34">
        <v>7011</v>
      </c>
      <c r="J38" s="34">
        <v>5274</v>
      </c>
      <c r="K38" s="36">
        <v>6811</v>
      </c>
      <c r="L38" s="33">
        <v>6900</v>
      </c>
      <c r="M38" s="35">
        <v>19</v>
      </c>
      <c r="N38" s="34">
        <v>7060</v>
      </c>
      <c r="O38" s="34">
        <v>5380</v>
      </c>
      <c r="P38" s="36">
        <v>6824</v>
      </c>
      <c r="Q38" s="33">
        <v>6930</v>
      </c>
      <c r="R38" s="35">
        <v>19</v>
      </c>
      <c r="S38" s="34">
        <v>7179</v>
      </c>
      <c r="T38" s="34">
        <v>5487</v>
      </c>
      <c r="U38" s="36">
        <v>6862</v>
      </c>
      <c r="V38" s="33">
        <v>6930</v>
      </c>
      <c r="W38" s="35">
        <v>17</v>
      </c>
      <c r="X38" s="34">
        <v>7322</v>
      </c>
      <c r="Y38" s="34">
        <v>5597</v>
      </c>
      <c r="Z38" s="36">
        <v>6876</v>
      </c>
      <c r="AA38" s="33">
        <v>6930</v>
      </c>
      <c r="AB38" s="35">
        <v>17</v>
      </c>
      <c r="AC38" s="34">
        <v>7469</v>
      </c>
      <c r="AD38" s="34">
        <v>5765</v>
      </c>
      <c r="AE38" s="37">
        <v>6918</v>
      </c>
      <c r="AF38" s="38">
        <v>1.0489208739525857E-3</v>
      </c>
      <c r="AG38" s="39" t="e">
        <f>(AA38/#REF!)^(1/4)-1</f>
        <v>#REF!</v>
      </c>
      <c r="AH38" s="40" t="s">
        <v>46</v>
      </c>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row>
    <row r="39" spans="1:86" s="41" customFormat="1" x14ac:dyDescent="0.25">
      <c r="A39" s="64" t="s">
        <v>47</v>
      </c>
      <c r="B39" s="33">
        <v>751</v>
      </c>
      <c r="C39" s="34">
        <v>20</v>
      </c>
      <c r="D39" s="34">
        <v>767</v>
      </c>
      <c r="E39" s="34">
        <v>446</v>
      </c>
      <c r="F39" s="34">
        <v>727</v>
      </c>
      <c r="G39" s="33">
        <v>2680</v>
      </c>
      <c r="H39" s="35">
        <v>20</v>
      </c>
      <c r="I39" s="34">
        <v>2744</v>
      </c>
      <c r="J39" s="34">
        <v>1941</v>
      </c>
      <c r="K39" s="36">
        <v>2645</v>
      </c>
      <c r="L39" s="33">
        <v>2660</v>
      </c>
      <c r="M39" s="35">
        <v>19</v>
      </c>
      <c r="N39" s="34">
        <v>2743</v>
      </c>
      <c r="O39" s="34">
        <v>2494</v>
      </c>
      <c r="P39" s="36">
        <v>2644</v>
      </c>
      <c r="Q39" s="33">
        <v>2653</v>
      </c>
      <c r="R39" s="35">
        <v>19</v>
      </c>
      <c r="S39" s="34">
        <v>2735</v>
      </c>
      <c r="T39" s="34">
        <v>2374</v>
      </c>
      <c r="U39" s="36">
        <v>2618</v>
      </c>
      <c r="V39" s="33">
        <v>2615</v>
      </c>
      <c r="W39" s="35">
        <v>17</v>
      </c>
      <c r="X39" s="34">
        <v>2735</v>
      </c>
      <c r="Y39" s="34">
        <v>2256</v>
      </c>
      <c r="Z39" s="36">
        <v>2598</v>
      </c>
      <c r="AA39" s="33">
        <v>2580</v>
      </c>
      <c r="AB39" s="35">
        <v>17</v>
      </c>
      <c r="AC39" s="34">
        <v>2780</v>
      </c>
      <c r="AD39" s="34">
        <v>2233</v>
      </c>
      <c r="AE39" s="37">
        <v>2582</v>
      </c>
      <c r="AF39" s="38">
        <v>-9.4618016747330946E-3</v>
      </c>
      <c r="AG39" s="39" t="e">
        <f>(AA39/#REF!)^(1/4)-1</f>
        <v>#REF!</v>
      </c>
      <c r="AH39" s="40" t="s">
        <v>47</v>
      </c>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row>
    <row r="40" spans="1:86" s="41" customFormat="1" x14ac:dyDescent="0.25">
      <c r="A40" s="69" t="s">
        <v>48</v>
      </c>
      <c r="B40" s="33">
        <v>-1639</v>
      </c>
      <c r="C40" s="43">
        <v>18</v>
      </c>
      <c r="D40" s="43">
        <v>-1525</v>
      </c>
      <c r="E40" s="43">
        <v>-1776</v>
      </c>
      <c r="F40" s="43">
        <v>-1599</v>
      </c>
      <c r="G40" s="33">
        <v>-6338</v>
      </c>
      <c r="H40" s="44">
        <v>18</v>
      </c>
      <c r="I40" s="43">
        <v>-5928</v>
      </c>
      <c r="J40" s="43">
        <v>-6879</v>
      </c>
      <c r="K40" s="45">
        <v>-6355</v>
      </c>
      <c r="L40" s="33">
        <v>-6345</v>
      </c>
      <c r="M40" s="44">
        <v>17</v>
      </c>
      <c r="N40" s="43">
        <v>-6124</v>
      </c>
      <c r="O40" s="43">
        <v>-7188</v>
      </c>
      <c r="P40" s="45">
        <v>-6423</v>
      </c>
      <c r="Q40" s="33">
        <v>-6385</v>
      </c>
      <c r="R40" s="44">
        <v>17</v>
      </c>
      <c r="S40" s="43">
        <v>-6094</v>
      </c>
      <c r="T40" s="43">
        <v>-7622</v>
      </c>
      <c r="U40" s="45">
        <v>-6480</v>
      </c>
      <c r="V40" s="33">
        <v>-6451</v>
      </c>
      <c r="W40" s="44">
        <v>15</v>
      </c>
      <c r="X40" s="43">
        <v>-6048</v>
      </c>
      <c r="Y40" s="43">
        <v>-8144</v>
      </c>
      <c r="Z40" s="45">
        <v>-6595</v>
      </c>
      <c r="AA40" s="33">
        <v>-6478</v>
      </c>
      <c r="AB40" s="44">
        <v>15</v>
      </c>
      <c r="AC40" s="43">
        <v>-5989</v>
      </c>
      <c r="AD40" s="43">
        <v>-9770</v>
      </c>
      <c r="AE40" s="46">
        <v>-6742</v>
      </c>
      <c r="AF40" s="38">
        <v>5.477084553676459E-3</v>
      </c>
      <c r="AG40" s="39" t="e">
        <f>(AA40/#REF!)^(1/4)-1</f>
        <v>#REF!</v>
      </c>
      <c r="AH40" s="70" t="s">
        <v>48</v>
      </c>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row>
    <row r="41" spans="1:86" s="41" customFormat="1" x14ac:dyDescent="0.25">
      <c r="A41" s="71" t="s">
        <v>49</v>
      </c>
      <c r="B41" s="33">
        <v>19639</v>
      </c>
      <c r="C41" s="72">
        <v>20</v>
      </c>
      <c r="D41" s="72">
        <v>19896</v>
      </c>
      <c r="E41" s="72">
        <v>18702</v>
      </c>
      <c r="F41" s="72">
        <v>19602</v>
      </c>
      <c r="G41" s="73">
        <v>79887</v>
      </c>
      <c r="H41" s="74">
        <v>20</v>
      </c>
      <c r="I41" s="72">
        <v>82593</v>
      </c>
      <c r="J41" s="72">
        <v>78600</v>
      </c>
      <c r="K41" s="75">
        <v>79921</v>
      </c>
      <c r="L41" s="73">
        <v>82185</v>
      </c>
      <c r="M41" s="74">
        <v>19</v>
      </c>
      <c r="N41" s="72">
        <v>107939</v>
      </c>
      <c r="O41" s="72">
        <v>80516</v>
      </c>
      <c r="P41" s="75">
        <v>83482</v>
      </c>
      <c r="Q41" s="73">
        <v>83848</v>
      </c>
      <c r="R41" s="74">
        <v>18</v>
      </c>
      <c r="S41" s="72">
        <v>85462</v>
      </c>
      <c r="T41" s="72">
        <v>82010</v>
      </c>
      <c r="U41" s="75">
        <v>84022</v>
      </c>
      <c r="V41" s="73">
        <v>85380</v>
      </c>
      <c r="W41" s="74">
        <v>17</v>
      </c>
      <c r="X41" s="72">
        <v>112508</v>
      </c>
      <c r="Y41" s="72">
        <v>83131</v>
      </c>
      <c r="Z41" s="75">
        <v>87271</v>
      </c>
      <c r="AA41" s="73">
        <v>87312</v>
      </c>
      <c r="AB41" s="74">
        <v>17</v>
      </c>
      <c r="AC41" s="72">
        <v>114438</v>
      </c>
      <c r="AD41" s="72">
        <v>83028</v>
      </c>
      <c r="AE41" s="76">
        <v>88827</v>
      </c>
      <c r="AF41" s="77">
        <v>2.2467367062393828E-2</v>
      </c>
      <c r="AG41" s="39" t="e">
        <f>(AA41/#REF!)^(1/4)-1</f>
        <v>#REF!</v>
      </c>
      <c r="AH41" s="78" t="s">
        <v>49</v>
      </c>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row>
    <row r="42" spans="1:86" s="41" customFormat="1" x14ac:dyDescent="0.25">
      <c r="A42" s="79" t="s">
        <v>24</v>
      </c>
      <c r="B42" s="33" t="s">
        <v>24</v>
      </c>
      <c r="C42" s="43"/>
      <c r="D42" s="43"/>
      <c r="E42" s="43"/>
      <c r="F42" s="43"/>
      <c r="G42" s="33" t="s">
        <v>24</v>
      </c>
      <c r="H42" s="44" t="s">
        <v>24</v>
      </c>
      <c r="I42" s="43" t="s">
        <v>24</v>
      </c>
      <c r="J42" s="43" t="s">
        <v>24</v>
      </c>
      <c r="K42" s="45" t="s">
        <v>24</v>
      </c>
      <c r="L42" s="33" t="s">
        <v>24</v>
      </c>
      <c r="M42" s="44" t="s">
        <v>24</v>
      </c>
      <c r="N42" s="43" t="s">
        <v>24</v>
      </c>
      <c r="O42" s="43" t="s">
        <v>24</v>
      </c>
      <c r="P42" s="45" t="s">
        <v>24</v>
      </c>
      <c r="Q42" s="33" t="s">
        <v>24</v>
      </c>
      <c r="R42" s="44" t="s">
        <v>24</v>
      </c>
      <c r="S42" s="43" t="s">
        <v>24</v>
      </c>
      <c r="T42" s="43" t="s">
        <v>24</v>
      </c>
      <c r="U42" s="45" t="s">
        <v>24</v>
      </c>
      <c r="V42" s="33" t="s">
        <v>24</v>
      </c>
      <c r="W42" s="44" t="s">
        <v>24</v>
      </c>
      <c r="X42" s="43" t="s">
        <v>24</v>
      </c>
      <c r="Y42" s="43" t="s">
        <v>24</v>
      </c>
      <c r="Z42" s="45" t="s">
        <v>24</v>
      </c>
      <c r="AA42" s="33" t="s">
        <v>24</v>
      </c>
      <c r="AB42" s="44" t="s">
        <v>24</v>
      </c>
      <c r="AC42" s="43" t="s">
        <v>24</v>
      </c>
      <c r="AD42" s="43" t="s">
        <v>24</v>
      </c>
      <c r="AE42" s="46" t="s">
        <v>24</v>
      </c>
      <c r="AF42" s="38"/>
      <c r="AG42" s="39"/>
      <c r="AH42" s="80" t="s">
        <v>24</v>
      </c>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row>
    <row r="43" spans="1:86" s="41" customFormat="1" x14ac:dyDescent="0.25">
      <c r="A43" s="81" t="s">
        <v>50</v>
      </c>
      <c r="B43" s="33" t="s">
        <v>24</v>
      </c>
      <c r="C43" s="43"/>
      <c r="D43" s="43"/>
      <c r="E43" s="43"/>
      <c r="F43" s="43"/>
      <c r="G43" s="33" t="s">
        <v>24</v>
      </c>
      <c r="H43" s="44" t="s">
        <v>24</v>
      </c>
      <c r="I43" s="43" t="s">
        <v>24</v>
      </c>
      <c r="J43" s="43" t="s">
        <v>24</v>
      </c>
      <c r="K43" s="45" t="s">
        <v>24</v>
      </c>
      <c r="L43" s="33" t="s">
        <v>24</v>
      </c>
      <c r="M43" s="44" t="s">
        <v>24</v>
      </c>
      <c r="N43" s="43" t="s">
        <v>24</v>
      </c>
      <c r="O43" s="43" t="s">
        <v>24</v>
      </c>
      <c r="P43" s="45" t="s">
        <v>24</v>
      </c>
      <c r="Q43" s="33" t="s">
        <v>24</v>
      </c>
      <c r="R43" s="44" t="s">
        <v>24</v>
      </c>
      <c r="S43" s="43" t="s">
        <v>24</v>
      </c>
      <c r="T43" s="43" t="s">
        <v>24</v>
      </c>
      <c r="U43" s="45" t="s">
        <v>24</v>
      </c>
      <c r="V43" s="33" t="s">
        <v>24</v>
      </c>
      <c r="W43" s="44" t="s">
        <v>24</v>
      </c>
      <c r="X43" s="43" t="s">
        <v>24</v>
      </c>
      <c r="Y43" s="43" t="s">
        <v>24</v>
      </c>
      <c r="Z43" s="45" t="s">
        <v>24</v>
      </c>
      <c r="AA43" s="33" t="s">
        <v>24</v>
      </c>
      <c r="AB43" s="44" t="s">
        <v>24</v>
      </c>
      <c r="AC43" s="43" t="s">
        <v>24</v>
      </c>
      <c r="AD43" s="43" t="s">
        <v>24</v>
      </c>
      <c r="AE43" s="46" t="s">
        <v>24</v>
      </c>
      <c r="AF43" s="38"/>
      <c r="AG43" s="39"/>
      <c r="AH43" s="82" t="s">
        <v>50</v>
      </c>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row>
    <row r="44" spans="1:86" s="41" customFormat="1" x14ac:dyDescent="0.25">
      <c r="A44" s="79" t="s">
        <v>25</v>
      </c>
      <c r="B44" s="33">
        <v>5020</v>
      </c>
      <c r="C44" s="43">
        <v>14</v>
      </c>
      <c r="D44" s="43">
        <v>5121</v>
      </c>
      <c r="E44" s="43">
        <v>4957</v>
      </c>
      <c r="F44" s="43">
        <v>5028</v>
      </c>
      <c r="G44" s="33">
        <v>20451</v>
      </c>
      <c r="H44" s="44">
        <v>14</v>
      </c>
      <c r="I44" s="43">
        <v>20595</v>
      </c>
      <c r="J44" s="43">
        <v>20198</v>
      </c>
      <c r="K44" s="45">
        <v>20435</v>
      </c>
      <c r="L44" s="33">
        <v>20568</v>
      </c>
      <c r="M44" s="44">
        <v>14</v>
      </c>
      <c r="N44" s="43">
        <v>20806</v>
      </c>
      <c r="O44" s="43">
        <v>20056</v>
      </c>
      <c r="P44" s="45">
        <v>20534</v>
      </c>
      <c r="Q44" s="33">
        <v>20762</v>
      </c>
      <c r="R44" s="44">
        <v>14</v>
      </c>
      <c r="S44" s="43">
        <v>20947</v>
      </c>
      <c r="T44" s="43">
        <v>19849</v>
      </c>
      <c r="U44" s="45">
        <v>20683</v>
      </c>
      <c r="V44" s="33">
        <v>20921</v>
      </c>
      <c r="W44" s="44">
        <v>12</v>
      </c>
      <c r="X44" s="43">
        <v>21335</v>
      </c>
      <c r="Y44" s="43">
        <v>19610</v>
      </c>
      <c r="Z44" s="45">
        <v>20851</v>
      </c>
      <c r="AA44" s="33">
        <v>21217</v>
      </c>
      <c r="AB44" s="44">
        <v>12</v>
      </c>
      <c r="AC44" s="43">
        <v>21758</v>
      </c>
      <c r="AD44" s="43">
        <v>19610</v>
      </c>
      <c r="AE44" s="46">
        <v>21052</v>
      </c>
      <c r="AF44" s="38">
        <v>9.2351245413881955E-3</v>
      </c>
      <c r="AG44" s="39" t="e">
        <f>(AA44/#REF!)^(1/4)-1</f>
        <v>#REF!</v>
      </c>
      <c r="AH44" s="80" t="s">
        <v>25</v>
      </c>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row>
    <row r="45" spans="1:86" s="41" customFormat="1" ht="16.5" customHeight="1" x14ac:dyDescent="0.25">
      <c r="A45" s="79" t="s">
        <v>51</v>
      </c>
      <c r="B45" s="33">
        <v>9829</v>
      </c>
      <c r="C45" s="43">
        <v>14</v>
      </c>
      <c r="D45" s="43">
        <v>10061</v>
      </c>
      <c r="E45" s="43">
        <v>8821</v>
      </c>
      <c r="F45" s="43">
        <v>9732</v>
      </c>
      <c r="G45" s="33">
        <v>40165</v>
      </c>
      <c r="H45" s="44">
        <v>14</v>
      </c>
      <c r="I45" s="43">
        <v>40591</v>
      </c>
      <c r="J45" s="43">
        <v>37164</v>
      </c>
      <c r="K45" s="45">
        <v>39821</v>
      </c>
      <c r="L45" s="33">
        <v>42069</v>
      </c>
      <c r="M45" s="44">
        <v>13</v>
      </c>
      <c r="N45" s="43">
        <v>42762</v>
      </c>
      <c r="O45" s="43">
        <v>39181</v>
      </c>
      <c r="P45" s="45">
        <v>41599</v>
      </c>
      <c r="Q45" s="33">
        <v>43685</v>
      </c>
      <c r="R45" s="44">
        <v>13</v>
      </c>
      <c r="S45" s="43">
        <v>44587</v>
      </c>
      <c r="T45" s="43">
        <v>41090</v>
      </c>
      <c r="U45" s="45">
        <v>43232</v>
      </c>
      <c r="V45" s="33">
        <v>45197</v>
      </c>
      <c r="W45" s="44">
        <v>11</v>
      </c>
      <c r="X45" s="43">
        <v>46329</v>
      </c>
      <c r="Y45" s="43">
        <v>42907</v>
      </c>
      <c r="Z45" s="45">
        <v>44743</v>
      </c>
      <c r="AA45" s="33">
        <v>45937</v>
      </c>
      <c r="AB45" s="44">
        <v>11</v>
      </c>
      <c r="AC45" s="43">
        <v>47748</v>
      </c>
      <c r="AD45" s="43">
        <v>44206</v>
      </c>
      <c r="AE45" s="46">
        <v>45881</v>
      </c>
      <c r="AF45" s="38">
        <v>3.4138518382731187E-2</v>
      </c>
      <c r="AG45" s="39" t="e">
        <f>(AA45/#REF!)^(1/4)-1</f>
        <v>#REF!</v>
      </c>
      <c r="AH45" s="80" t="s">
        <v>51</v>
      </c>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row>
    <row r="46" spans="1:86" s="41" customFormat="1" x14ac:dyDescent="0.25">
      <c r="A46" s="79" t="s">
        <v>36</v>
      </c>
      <c r="B46" s="33">
        <v>2892</v>
      </c>
      <c r="C46" s="43">
        <v>14</v>
      </c>
      <c r="D46" s="43">
        <v>2960</v>
      </c>
      <c r="E46" s="43">
        <v>2768</v>
      </c>
      <c r="F46" s="43">
        <v>2885</v>
      </c>
      <c r="G46" s="33">
        <v>11740</v>
      </c>
      <c r="H46" s="44">
        <v>14</v>
      </c>
      <c r="I46" s="43">
        <v>11940</v>
      </c>
      <c r="J46" s="43">
        <v>11262</v>
      </c>
      <c r="K46" s="45">
        <v>11729</v>
      </c>
      <c r="L46" s="33">
        <v>11805</v>
      </c>
      <c r="M46" s="44">
        <v>14</v>
      </c>
      <c r="N46" s="43">
        <v>12143</v>
      </c>
      <c r="O46" s="43">
        <v>11030</v>
      </c>
      <c r="P46" s="45">
        <v>11775</v>
      </c>
      <c r="Q46" s="33">
        <v>11846</v>
      </c>
      <c r="R46" s="44">
        <v>14</v>
      </c>
      <c r="S46" s="43">
        <v>12362</v>
      </c>
      <c r="T46" s="43">
        <v>11063</v>
      </c>
      <c r="U46" s="45">
        <v>11879</v>
      </c>
      <c r="V46" s="33">
        <v>11908</v>
      </c>
      <c r="W46" s="44">
        <v>12</v>
      </c>
      <c r="X46" s="43">
        <v>12588</v>
      </c>
      <c r="Y46" s="43">
        <v>11103</v>
      </c>
      <c r="Z46" s="45">
        <v>11975</v>
      </c>
      <c r="AA46" s="33">
        <v>11973</v>
      </c>
      <c r="AB46" s="44">
        <v>12</v>
      </c>
      <c r="AC46" s="43">
        <v>12821</v>
      </c>
      <c r="AD46" s="43">
        <v>11103</v>
      </c>
      <c r="AE46" s="46">
        <v>12079</v>
      </c>
      <c r="AF46" s="38">
        <v>4.925164026931439E-3</v>
      </c>
      <c r="AG46" s="39" t="e">
        <f>(AA46/#REF!)^(1/4)-1</f>
        <v>#REF!</v>
      </c>
      <c r="AH46" s="80" t="s">
        <v>36</v>
      </c>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row>
    <row r="47" spans="1:86" s="41" customFormat="1" x14ac:dyDescent="0.25">
      <c r="A47" s="79" t="s">
        <v>16</v>
      </c>
      <c r="B47" s="33">
        <v>527</v>
      </c>
      <c r="C47" s="43">
        <v>13</v>
      </c>
      <c r="D47" s="43">
        <v>638</v>
      </c>
      <c r="E47" s="43">
        <v>384</v>
      </c>
      <c r="F47" s="43">
        <v>513</v>
      </c>
      <c r="G47" s="33">
        <v>2100</v>
      </c>
      <c r="H47" s="44">
        <v>13</v>
      </c>
      <c r="I47" s="43">
        <v>2601</v>
      </c>
      <c r="J47" s="43">
        <v>1591</v>
      </c>
      <c r="K47" s="45">
        <v>2052</v>
      </c>
      <c r="L47" s="33">
        <v>2149</v>
      </c>
      <c r="M47" s="44">
        <v>13</v>
      </c>
      <c r="N47" s="43">
        <v>2654</v>
      </c>
      <c r="O47" s="43">
        <v>1701</v>
      </c>
      <c r="P47" s="45">
        <v>2124</v>
      </c>
      <c r="Q47" s="33">
        <v>2213</v>
      </c>
      <c r="R47" s="44">
        <v>13</v>
      </c>
      <c r="S47" s="43">
        <v>2710</v>
      </c>
      <c r="T47" s="43">
        <v>1835</v>
      </c>
      <c r="U47" s="45">
        <v>2169</v>
      </c>
      <c r="V47" s="33">
        <v>2242</v>
      </c>
      <c r="W47" s="44">
        <v>11</v>
      </c>
      <c r="X47" s="43">
        <v>2770</v>
      </c>
      <c r="Y47" s="43">
        <v>1973</v>
      </c>
      <c r="Z47" s="45">
        <v>2231</v>
      </c>
      <c r="AA47" s="33">
        <v>2272</v>
      </c>
      <c r="AB47" s="44">
        <v>11</v>
      </c>
      <c r="AC47" s="43">
        <v>2848</v>
      </c>
      <c r="AD47" s="43">
        <v>1984</v>
      </c>
      <c r="AE47" s="46">
        <v>2276</v>
      </c>
      <c r="AF47" s="38">
        <v>1.987573254134567E-2</v>
      </c>
      <c r="AG47" s="39"/>
      <c r="AH47" s="80"/>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row>
    <row r="48" spans="1:86" s="41" customFormat="1" x14ac:dyDescent="0.25">
      <c r="A48" s="79" t="s">
        <v>46</v>
      </c>
      <c r="B48" s="33">
        <v>1314</v>
      </c>
      <c r="C48" s="43">
        <v>14</v>
      </c>
      <c r="D48" s="43">
        <v>1530</v>
      </c>
      <c r="E48" s="43">
        <v>1249</v>
      </c>
      <c r="F48" s="43">
        <v>1319</v>
      </c>
      <c r="G48" s="33">
        <v>5438</v>
      </c>
      <c r="H48" s="44">
        <v>14</v>
      </c>
      <c r="I48" s="43">
        <v>6370</v>
      </c>
      <c r="J48" s="43">
        <v>5274</v>
      </c>
      <c r="K48" s="45">
        <v>5481</v>
      </c>
      <c r="L48" s="33">
        <v>5438</v>
      </c>
      <c r="M48" s="44">
        <v>14</v>
      </c>
      <c r="N48" s="43">
        <v>6328</v>
      </c>
      <c r="O48" s="43">
        <v>5282</v>
      </c>
      <c r="P48" s="45">
        <v>5494</v>
      </c>
      <c r="Q48" s="33">
        <v>5478</v>
      </c>
      <c r="R48" s="44">
        <v>14</v>
      </c>
      <c r="S48" s="43">
        <v>6279</v>
      </c>
      <c r="T48" s="43">
        <v>5198</v>
      </c>
      <c r="U48" s="45">
        <v>5515</v>
      </c>
      <c r="V48" s="33">
        <v>5493</v>
      </c>
      <c r="W48" s="44">
        <v>12</v>
      </c>
      <c r="X48" s="43">
        <v>6230</v>
      </c>
      <c r="Y48" s="43">
        <v>5093</v>
      </c>
      <c r="Z48" s="45">
        <v>5533</v>
      </c>
      <c r="AA48" s="33">
        <v>5566</v>
      </c>
      <c r="AB48" s="44">
        <v>12</v>
      </c>
      <c r="AC48" s="43">
        <v>6180</v>
      </c>
      <c r="AD48" s="43">
        <v>4991</v>
      </c>
      <c r="AE48" s="46">
        <v>5566</v>
      </c>
      <c r="AF48" s="38">
        <v>5.8332769080113867E-3</v>
      </c>
      <c r="AG48" s="39" t="e">
        <f>(AA48/#REF!)^(1/4)-1</f>
        <v>#REF!</v>
      </c>
      <c r="AH48" s="80" t="s">
        <v>46</v>
      </c>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row>
    <row r="49" spans="1:86" s="41" customFormat="1" ht="15.75" thickBot="1" x14ac:dyDescent="0.3">
      <c r="A49" s="83" t="s">
        <v>47</v>
      </c>
      <c r="B49" s="84">
        <v>43</v>
      </c>
      <c r="C49" s="85">
        <v>11</v>
      </c>
      <c r="D49" s="85">
        <v>56</v>
      </c>
      <c r="E49" s="85">
        <v>33</v>
      </c>
      <c r="F49" s="85">
        <v>45</v>
      </c>
      <c r="G49" s="84">
        <v>184</v>
      </c>
      <c r="H49" s="86">
        <v>12</v>
      </c>
      <c r="I49" s="85">
        <v>200</v>
      </c>
      <c r="J49" s="85">
        <v>136</v>
      </c>
      <c r="K49" s="87">
        <v>180</v>
      </c>
      <c r="L49" s="84">
        <v>182</v>
      </c>
      <c r="M49" s="86">
        <v>12</v>
      </c>
      <c r="N49" s="85">
        <v>196</v>
      </c>
      <c r="O49" s="85">
        <v>125</v>
      </c>
      <c r="P49" s="87">
        <v>176</v>
      </c>
      <c r="Q49" s="84">
        <v>179</v>
      </c>
      <c r="R49" s="86">
        <v>12</v>
      </c>
      <c r="S49" s="85">
        <v>192</v>
      </c>
      <c r="T49" s="85">
        <v>123</v>
      </c>
      <c r="U49" s="87">
        <v>175</v>
      </c>
      <c r="V49" s="84">
        <v>181</v>
      </c>
      <c r="W49" s="86">
        <v>10</v>
      </c>
      <c r="X49" s="85">
        <v>188</v>
      </c>
      <c r="Y49" s="85">
        <v>137</v>
      </c>
      <c r="Z49" s="87">
        <v>176</v>
      </c>
      <c r="AA49" s="84">
        <v>181</v>
      </c>
      <c r="AB49" s="86">
        <v>10</v>
      </c>
      <c r="AC49" s="85">
        <v>187</v>
      </c>
      <c r="AD49" s="85">
        <v>137</v>
      </c>
      <c r="AE49" s="88">
        <v>175</v>
      </c>
      <c r="AF49" s="89">
        <v>-4.1012484009451677E-3</v>
      </c>
      <c r="AG49" s="39" t="e">
        <f>(AA49/#REF!)^(1/4)-1</f>
        <v>#REF!</v>
      </c>
      <c r="AH49" s="80" t="s">
        <v>47</v>
      </c>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row>
    <row r="50" spans="1:86" s="41" customFormat="1" x14ac:dyDescent="0.25">
      <c r="A50" s="81" t="s">
        <v>24</v>
      </c>
      <c r="B50" s="33" t="s">
        <v>24</v>
      </c>
      <c r="C50" s="43" t="s">
        <v>24</v>
      </c>
      <c r="D50" s="43" t="s">
        <v>24</v>
      </c>
      <c r="E50" s="43" t="s">
        <v>24</v>
      </c>
      <c r="F50" s="43" t="s">
        <v>24</v>
      </c>
      <c r="G50" s="33"/>
      <c r="H50" s="44"/>
      <c r="I50" s="43"/>
      <c r="J50" s="43"/>
      <c r="K50" s="45" t="s">
        <v>24</v>
      </c>
      <c r="L50" s="33"/>
      <c r="M50" s="44"/>
      <c r="N50" s="43"/>
      <c r="O50" s="43"/>
      <c r="P50" s="45" t="s">
        <v>24</v>
      </c>
      <c r="Q50" s="33"/>
      <c r="R50" s="44"/>
      <c r="S50" s="43"/>
      <c r="T50" s="43"/>
      <c r="U50" s="45" t="s">
        <v>24</v>
      </c>
      <c r="V50" s="33"/>
      <c r="W50" s="44"/>
      <c r="X50" s="43"/>
      <c r="Y50" s="43"/>
      <c r="Z50" s="45" t="s">
        <v>24</v>
      </c>
      <c r="AA50" s="33"/>
      <c r="AB50" s="44"/>
      <c r="AC50" s="43"/>
      <c r="AD50" s="43"/>
      <c r="AE50" s="46" t="s">
        <v>24</v>
      </c>
      <c r="AF50" s="38"/>
      <c r="AG50" s="39"/>
      <c r="AH50" s="82" t="s">
        <v>24</v>
      </c>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row>
    <row r="51" spans="1:86" s="41" customFormat="1" x14ac:dyDescent="0.25">
      <c r="A51" s="81" t="s">
        <v>52</v>
      </c>
      <c r="B51" s="33" t="s">
        <v>24</v>
      </c>
      <c r="C51" s="43" t="s">
        <v>24</v>
      </c>
      <c r="D51" s="43" t="s">
        <v>24</v>
      </c>
      <c r="E51" s="43" t="s">
        <v>24</v>
      </c>
      <c r="F51" s="43" t="s">
        <v>24</v>
      </c>
      <c r="G51" s="33"/>
      <c r="H51" s="44"/>
      <c r="I51" s="43"/>
      <c r="J51" s="43"/>
      <c r="K51" s="45" t="s">
        <v>24</v>
      </c>
      <c r="L51" s="33"/>
      <c r="M51" s="44"/>
      <c r="N51" s="43"/>
      <c r="O51" s="43"/>
      <c r="P51" s="45" t="s">
        <v>24</v>
      </c>
      <c r="Q51" s="33"/>
      <c r="R51" s="44"/>
      <c r="S51" s="43"/>
      <c r="T51" s="43"/>
      <c r="U51" s="45" t="s">
        <v>24</v>
      </c>
      <c r="V51" s="33"/>
      <c r="W51" s="44"/>
      <c r="X51" s="43"/>
      <c r="Y51" s="43"/>
      <c r="Z51" s="45" t="s">
        <v>24</v>
      </c>
      <c r="AA51" s="33"/>
      <c r="AB51" s="44"/>
      <c r="AC51" s="43"/>
      <c r="AD51" s="43"/>
      <c r="AE51" s="46" t="s">
        <v>24</v>
      </c>
      <c r="AF51" s="38"/>
      <c r="AG51" s="39"/>
      <c r="AH51" s="82" t="s">
        <v>52</v>
      </c>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row>
    <row r="52" spans="1:86" s="41" customFormat="1" x14ac:dyDescent="0.25">
      <c r="A52" s="64" t="s">
        <v>25</v>
      </c>
      <c r="B52" s="33">
        <v>2145</v>
      </c>
      <c r="C52" s="34">
        <v>20</v>
      </c>
      <c r="D52" s="34">
        <v>2180</v>
      </c>
      <c r="E52" s="34">
        <v>1984</v>
      </c>
      <c r="F52" s="34">
        <v>2140</v>
      </c>
      <c r="G52" s="33">
        <v>8709</v>
      </c>
      <c r="H52" s="35">
        <v>20</v>
      </c>
      <c r="I52" s="34">
        <v>8828</v>
      </c>
      <c r="J52" s="34">
        <v>8112</v>
      </c>
      <c r="K52" s="36">
        <v>8675</v>
      </c>
      <c r="L52" s="33">
        <v>8881</v>
      </c>
      <c r="M52" s="35">
        <v>19</v>
      </c>
      <c r="N52" s="34">
        <v>9064</v>
      </c>
      <c r="O52" s="34">
        <v>8654</v>
      </c>
      <c r="P52" s="36">
        <v>8879</v>
      </c>
      <c r="Q52" s="33">
        <v>9104</v>
      </c>
      <c r="R52" s="35">
        <v>19</v>
      </c>
      <c r="S52" s="34">
        <v>9543</v>
      </c>
      <c r="T52" s="34">
        <v>8628</v>
      </c>
      <c r="U52" s="36">
        <v>9072</v>
      </c>
      <c r="V52" s="33">
        <v>9288</v>
      </c>
      <c r="W52" s="35">
        <v>17</v>
      </c>
      <c r="X52" s="34">
        <v>9923</v>
      </c>
      <c r="Y52" s="34">
        <v>8600</v>
      </c>
      <c r="Z52" s="36">
        <v>9264</v>
      </c>
      <c r="AA52" s="33">
        <v>9429</v>
      </c>
      <c r="AB52" s="35">
        <v>17</v>
      </c>
      <c r="AC52" s="34">
        <v>10204</v>
      </c>
      <c r="AD52" s="34">
        <v>8576</v>
      </c>
      <c r="AE52" s="37">
        <v>9405</v>
      </c>
      <c r="AF52" s="38">
        <v>2.0056755293938799E-2</v>
      </c>
      <c r="AG52" s="39" t="e">
        <f>(AA52/#REF!)^(1/4)-1</f>
        <v>#REF!</v>
      </c>
      <c r="AH52" s="40" t="s">
        <v>25</v>
      </c>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row>
    <row r="53" spans="1:86" s="41" customFormat="1" x14ac:dyDescent="0.25">
      <c r="A53" s="64" t="s">
        <v>51</v>
      </c>
      <c r="B53" s="33">
        <v>2857</v>
      </c>
      <c r="C53" s="34">
        <v>20</v>
      </c>
      <c r="D53" s="34">
        <v>3378</v>
      </c>
      <c r="E53" s="34">
        <v>2679</v>
      </c>
      <c r="F53" s="34">
        <v>2884</v>
      </c>
      <c r="G53" s="33">
        <v>11034</v>
      </c>
      <c r="H53" s="35">
        <v>20</v>
      </c>
      <c r="I53" s="34">
        <v>11181</v>
      </c>
      <c r="J53" s="34">
        <v>10869</v>
      </c>
      <c r="K53" s="36">
        <v>11021</v>
      </c>
      <c r="L53" s="33">
        <v>11689</v>
      </c>
      <c r="M53" s="35">
        <v>18</v>
      </c>
      <c r="N53" s="34">
        <v>12505</v>
      </c>
      <c r="O53" s="34">
        <v>11234</v>
      </c>
      <c r="P53" s="36">
        <v>11759</v>
      </c>
      <c r="Q53" s="33">
        <v>12326</v>
      </c>
      <c r="R53" s="35">
        <v>18</v>
      </c>
      <c r="S53" s="34">
        <v>13052</v>
      </c>
      <c r="T53" s="34">
        <v>11570</v>
      </c>
      <c r="U53" s="36">
        <v>12405</v>
      </c>
      <c r="V53" s="33">
        <v>12937</v>
      </c>
      <c r="W53" s="35">
        <v>16</v>
      </c>
      <c r="X53" s="34">
        <v>13791</v>
      </c>
      <c r="Y53" s="34">
        <v>11819</v>
      </c>
      <c r="Z53" s="36">
        <v>12985</v>
      </c>
      <c r="AA53" s="33">
        <v>13488</v>
      </c>
      <c r="AB53" s="35">
        <v>16</v>
      </c>
      <c r="AC53" s="34">
        <v>14499</v>
      </c>
      <c r="AD53" s="34">
        <v>12078</v>
      </c>
      <c r="AE53" s="37">
        <v>13467</v>
      </c>
      <c r="AF53" s="38">
        <v>5.1486362597880975E-2</v>
      </c>
      <c r="AG53" s="39" t="e">
        <f>(AA53/#REF!)^(1/4)-1</f>
        <v>#REF!</v>
      </c>
      <c r="AH53" s="40" t="s">
        <v>51</v>
      </c>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row>
    <row r="54" spans="1:86" s="41" customFormat="1" x14ac:dyDescent="0.25">
      <c r="A54" s="58" t="s">
        <v>53</v>
      </c>
      <c r="B54" s="33">
        <v>3270</v>
      </c>
      <c r="C54" s="43">
        <v>17</v>
      </c>
      <c r="D54" s="43">
        <v>3610</v>
      </c>
      <c r="E54" s="43">
        <v>2540</v>
      </c>
      <c r="F54" s="43">
        <v>3255</v>
      </c>
      <c r="G54" s="33">
        <v>12897</v>
      </c>
      <c r="H54" s="44">
        <v>17</v>
      </c>
      <c r="I54" s="43">
        <v>13285</v>
      </c>
      <c r="J54" s="43">
        <v>10443</v>
      </c>
      <c r="K54" s="45">
        <v>12697</v>
      </c>
      <c r="L54" s="33">
        <v>13666</v>
      </c>
      <c r="M54" s="44">
        <v>16</v>
      </c>
      <c r="N54" s="43">
        <v>14511</v>
      </c>
      <c r="O54" s="43">
        <v>11899</v>
      </c>
      <c r="P54" s="45">
        <v>13488</v>
      </c>
      <c r="Q54" s="33">
        <v>14433</v>
      </c>
      <c r="R54" s="44">
        <v>16</v>
      </c>
      <c r="S54" s="43">
        <v>15014</v>
      </c>
      <c r="T54" s="43">
        <v>12480</v>
      </c>
      <c r="U54" s="45">
        <v>14170</v>
      </c>
      <c r="V54" s="33">
        <v>15113</v>
      </c>
      <c r="W54" s="44">
        <v>14</v>
      </c>
      <c r="X54" s="43">
        <v>15850</v>
      </c>
      <c r="Y54" s="43">
        <v>11178</v>
      </c>
      <c r="Z54" s="45">
        <v>14625</v>
      </c>
      <c r="AA54" s="33">
        <v>15439</v>
      </c>
      <c r="AB54" s="44">
        <v>14</v>
      </c>
      <c r="AC54" s="43">
        <v>16655</v>
      </c>
      <c r="AD54" s="43">
        <v>11917</v>
      </c>
      <c r="AE54" s="46">
        <v>15146</v>
      </c>
      <c r="AF54" s="38">
        <v>4.6002245478488968E-2</v>
      </c>
      <c r="AG54" s="39" t="e">
        <f>(AA54/#REF!)^(1/4)-1</f>
        <v>#REF!</v>
      </c>
      <c r="AH54" s="47" t="s">
        <v>53</v>
      </c>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row>
    <row r="55" spans="1:86" s="41" customFormat="1" x14ac:dyDescent="0.25">
      <c r="A55" s="58" t="s">
        <v>54</v>
      </c>
      <c r="B55" s="33">
        <v>3121</v>
      </c>
      <c r="C55" s="43">
        <v>8</v>
      </c>
      <c r="D55" s="43">
        <v>3445</v>
      </c>
      <c r="E55" s="43">
        <v>2719</v>
      </c>
      <c r="F55" s="43">
        <v>3114</v>
      </c>
      <c r="G55" s="33">
        <v>12330</v>
      </c>
      <c r="H55" s="44">
        <v>8</v>
      </c>
      <c r="I55" s="43">
        <v>12660</v>
      </c>
      <c r="J55" s="43">
        <v>11626</v>
      </c>
      <c r="K55" s="45">
        <v>12190</v>
      </c>
      <c r="L55" s="33">
        <v>13096</v>
      </c>
      <c r="M55" s="44">
        <v>8</v>
      </c>
      <c r="N55" s="43">
        <v>13768</v>
      </c>
      <c r="O55" s="43">
        <v>11948</v>
      </c>
      <c r="P55" s="45">
        <v>12924</v>
      </c>
      <c r="Q55" s="33">
        <v>13921</v>
      </c>
      <c r="R55" s="44">
        <v>8</v>
      </c>
      <c r="S55" s="43">
        <v>14093</v>
      </c>
      <c r="T55" s="43">
        <v>12325</v>
      </c>
      <c r="U55" s="45">
        <v>13615</v>
      </c>
      <c r="V55" s="33">
        <v>14526</v>
      </c>
      <c r="W55" s="44">
        <v>7</v>
      </c>
      <c r="X55" s="43">
        <v>14844</v>
      </c>
      <c r="Y55" s="43">
        <v>12604</v>
      </c>
      <c r="Z55" s="45">
        <v>14147</v>
      </c>
      <c r="AA55" s="33">
        <v>14607</v>
      </c>
      <c r="AB55" s="44">
        <v>7</v>
      </c>
      <c r="AC55" s="43">
        <v>15618</v>
      </c>
      <c r="AD55" s="43">
        <v>12895</v>
      </c>
      <c r="AE55" s="46">
        <v>14606</v>
      </c>
      <c r="AF55" s="38">
        <v>4.3276651918077613E-2</v>
      </c>
      <c r="AG55" s="39"/>
      <c r="AH55" s="47" t="s">
        <v>54</v>
      </c>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row>
    <row r="56" spans="1:86" s="41" customFormat="1" x14ac:dyDescent="0.25">
      <c r="A56" s="64" t="s">
        <v>36</v>
      </c>
      <c r="B56" s="33">
        <v>982</v>
      </c>
      <c r="C56" s="34">
        <v>20</v>
      </c>
      <c r="D56" s="34">
        <v>1004</v>
      </c>
      <c r="E56" s="34">
        <v>960</v>
      </c>
      <c r="F56" s="34">
        <v>981</v>
      </c>
      <c r="G56" s="33">
        <v>3979</v>
      </c>
      <c r="H56" s="35">
        <v>20</v>
      </c>
      <c r="I56" s="34">
        <v>4141</v>
      </c>
      <c r="J56" s="34">
        <v>3794</v>
      </c>
      <c r="K56" s="36">
        <v>3973</v>
      </c>
      <c r="L56" s="33">
        <v>4034</v>
      </c>
      <c r="M56" s="35">
        <v>19</v>
      </c>
      <c r="N56" s="34">
        <v>4181</v>
      </c>
      <c r="O56" s="34">
        <v>3855</v>
      </c>
      <c r="P56" s="36">
        <v>4026</v>
      </c>
      <c r="Q56" s="33">
        <v>4117</v>
      </c>
      <c r="R56" s="35">
        <v>19</v>
      </c>
      <c r="S56" s="34">
        <v>4260</v>
      </c>
      <c r="T56" s="34">
        <v>3822</v>
      </c>
      <c r="U56" s="36">
        <v>4092</v>
      </c>
      <c r="V56" s="33">
        <v>4198</v>
      </c>
      <c r="W56" s="35">
        <v>17</v>
      </c>
      <c r="X56" s="34">
        <v>4332</v>
      </c>
      <c r="Y56" s="34">
        <v>3887</v>
      </c>
      <c r="Z56" s="36">
        <v>4165</v>
      </c>
      <c r="AA56" s="33">
        <v>4274</v>
      </c>
      <c r="AB56" s="35">
        <v>17</v>
      </c>
      <c r="AC56" s="34">
        <v>4437</v>
      </c>
      <c r="AD56" s="34">
        <v>3887</v>
      </c>
      <c r="AE56" s="37">
        <v>4217</v>
      </c>
      <c r="AF56" s="38">
        <v>1.8040708836866814E-2</v>
      </c>
      <c r="AG56" s="39" t="e">
        <f>(AA56/#REF!)^(1/4)-1</f>
        <v>#REF!</v>
      </c>
      <c r="AH56" s="40" t="s">
        <v>36</v>
      </c>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row>
    <row r="57" spans="1:86" s="41" customFormat="1" x14ac:dyDescent="0.25">
      <c r="A57" s="58" t="s">
        <v>37</v>
      </c>
      <c r="B57" s="33">
        <v>100</v>
      </c>
      <c r="C57" s="43">
        <v>16</v>
      </c>
      <c r="D57" s="43">
        <v>106</v>
      </c>
      <c r="E57" s="43">
        <v>85</v>
      </c>
      <c r="F57" s="43">
        <v>99</v>
      </c>
      <c r="G57" s="33">
        <v>391</v>
      </c>
      <c r="H57" s="44">
        <v>16</v>
      </c>
      <c r="I57" s="43">
        <v>412</v>
      </c>
      <c r="J57" s="43">
        <v>362</v>
      </c>
      <c r="K57" s="45">
        <v>390</v>
      </c>
      <c r="L57" s="33">
        <v>400</v>
      </c>
      <c r="M57" s="44">
        <v>16</v>
      </c>
      <c r="N57" s="43">
        <v>433</v>
      </c>
      <c r="O57" s="43">
        <v>336</v>
      </c>
      <c r="P57" s="45">
        <v>394</v>
      </c>
      <c r="Q57" s="33">
        <v>409</v>
      </c>
      <c r="R57" s="44">
        <v>16</v>
      </c>
      <c r="S57" s="43">
        <v>451</v>
      </c>
      <c r="T57" s="43">
        <v>321</v>
      </c>
      <c r="U57" s="45">
        <v>398</v>
      </c>
      <c r="V57" s="33">
        <v>417</v>
      </c>
      <c r="W57" s="44">
        <v>15</v>
      </c>
      <c r="X57" s="43">
        <v>454</v>
      </c>
      <c r="Y57" s="43">
        <v>286</v>
      </c>
      <c r="Z57" s="45">
        <v>401</v>
      </c>
      <c r="AA57" s="33">
        <v>427</v>
      </c>
      <c r="AB57" s="44">
        <v>15</v>
      </c>
      <c r="AC57" s="43">
        <v>476</v>
      </c>
      <c r="AD57" s="43">
        <v>247</v>
      </c>
      <c r="AE57" s="46">
        <v>406</v>
      </c>
      <c r="AF57" s="38">
        <v>2.2263323120342848E-2</v>
      </c>
      <c r="AG57" s="39" t="e">
        <f>(AA57/#REF!)^(1/4)-1</f>
        <v>#REF!</v>
      </c>
      <c r="AH57" s="47" t="s">
        <v>37</v>
      </c>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row>
    <row r="58" spans="1:86" s="41" customFormat="1" x14ac:dyDescent="0.25">
      <c r="A58" s="65" t="s">
        <v>38</v>
      </c>
      <c r="B58" s="33">
        <v>105</v>
      </c>
      <c r="C58" s="43">
        <v>16</v>
      </c>
      <c r="D58" s="43">
        <v>110</v>
      </c>
      <c r="E58" s="43">
        <v>102</v>
      </c>
      <c r="F58" s="43">
        <v>106</v>
      </c>
      <c r="G58" s="33">
        <v>433</v>
      </c>
      <c r="H58" s="44">
        <v>16</v>
      </c>
      <c r="I58" s="43">
        <v>449</v>
      </c>
      <c r="J58" s="43">
        <v>415</v>
      </c>
      <c r="K58" s="45">
        <v>433</v>
      </c>
      <c r="L58" s="33">
        <v>437</v>
      </c>
      <c r="M58" s="44">
        <v>16</v>
      </c>
      <c r="N58" s="43">
        <v>468</v>
      </c>
      <c r="O58" s="43">
        <v>421</v>
      </c>
      <c r="P58" s="45">
        <v>440</v>
      </c>
      <c r="Q58" s="33">
        <v>444</v>
      </c>
      <c r="R58" s="44">
        <v>16</v>
      </c>
      <c r="S58" s="43">
        <v>492</v>
      </c>
      <c r="T58" s="43">
        <v>419</v>
      </c>
      <c r="U58" s="45">
        <v>448</v>
      </c>
      <c r="V58" s="33">
        <v>456</v>
      </c>
      <c r="W58" s="44">
        <v>15</v>
      </c>
      <c r="X58" s="43">
        <v>528</v>
      </c>
      <c r="Y58" s="43">
        <v>417</v>
      </c>
      <c r="Z58" s="45">
        <v>458</v>
      </c>
      <c r="AA58" s="33">
        <v>467</v>
      </c>
      <c r="AB58" s="44">
        <v>15</v>
      </c>
      <c r="AC58" s="43">
        <v>568</v>
      </c>
      <c r="AD58" s="43">
        <v>414</v>
      </c>
      <c r="AE58" s="46">
        <v>466</v>
      </c>
      <c r="AF58" s="38">
        <v>1.9077577564240222E-2</v>
      </c>
      <c r="AG58" s="39" t="e">
        <f>(AA58/#REF!)^(1/4)-1</f>
        <v>#REF!</v>
      </c>
      <c r="AH58" s="66" t="s">
        <v>38</v>
      </c>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row>
    <row r="59" spans="1:86" s="41" customFormat="1" x14ac:dyDescent="0.25">
      <c r="A59" s="58" t="s">
        <v>39</v>
      </c>
      <c r="B59" s="33">
        <v>110</v>
      </c>
      <c r="C59" s="43">
        <v>16</v>
      </c>
      <c r="D59" s="43">
        <v>131</v>
      </c>
      <c r="E59" s="43">
        <v>73</v>
      </c>
      <c r="F59" s="43">
        <v>110</v>
      </c>
      <c r="G59" s="33">
        <v>459</v>
      </c>
      <c r="H59" s="44">
        <v>16</v>
      </c>
      <c r="I59" s="43">
        <v>557</v>
      </c>
      <c r="J59" s="43">
        <v>342</v>
      </c>
      <c r="K59" s="45">
        <v>453</v>
      </c>
      <c r="L59" s="33">
        <v>466</v>
      </c>
      <c r="M59" s="44">
        <v>16</v>
      </c>
      <c r="N59" s="43">
        <v>582</v>
      </c>
      <c r="O59" s="43">
        <v>345</v>
      </c>
      <c r="P59" s="45">
        <v>467</v>
      </c>
      <c r="Q59" s="33">
        <v>485</v>
      </c>
      <c r="R59" s="44">
        <v>16</v>
      </c>
      <c r="S59" s="43">
        <v>599</v>
      </c>
      <c r="T59" s="43">
        <v>331</v>
      </c>
      <c r="U59" s="45">
        <v>483</v>
      </c>
      <c r="V59" s="33">
        <v>498</v>
      </c>
      <c r="W59" s="44">
        <v>15</v>
      </c>
      <c r="X59" s="43">
        <v>609</v>
      </c>
      <c r="Y59" s="43">
        <v>280</v>
      </c>
      <c r="Z59" s="45">
        <v>490</v>
      </c>
      <c r="AA59" s="33">
        <v>499</v>
      </c>
      <c r="AB59" s="44">
        <v>15</v>
      </c>
      <c r="AC59" s="43">
        <v>612</v>
      </c>
      <c r="AD59" s="43">
        <v>242</v>
      </c>
      <c r="AE59" s="46">
        <v>493</v>
      </c>
      <c r="AF59" s="38">
        <v>2.110867310031761E-2</v>
      </c>
      <c r="AG59" s="39" t="e">
        <f>(AA59/#REF!)^(1/4)-1</f>
        <v>#REF!</v>
      </c>
      <c r="AH59" s="47" t="s">
        <v>39</v>
      </c>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row>
    <row r="60" spans="1:86" s="41" customFormat="1" x14ac:dyDescent="0.25">
      <c r="A60" s="58" t="s">
        <v>40</v>
      </c>
      <c r="B60" s="33">
        <v>282</v>
      </c>
      <c r="C60" s="43">
        <v>14</v>
      </c>
      <c r="D60" s="43">
        <v>288</v>
      </c>
      <c r="E60" s="43">
        <v>262</v>
      </c>
      <c r="F60" s="43">
        <v>280</v>
      </c>
      <c r="G60" s="33">
        <v>1187</v>
      </c>
      <c r="H60" s="44">
        <v>14</v>
      </c>
      <c r="I60" s="43">
        <v>1256</v>
      </c>
      <c r="J60" s="43">
        <v>1127</v>
      </c>
      <c r="K60" s="45">
        <v>1185</v>
      </c>
      <c r="L60" s="33">
        <v>1194</v>
      </c>
      <c r="M60" s="44">
        <v>14</v>
      </c>
      <c r="N60" s="43">
        <v>1291</v>
      </c>
      <c r="O60" s="43">
        <v>1109</v>
      </c>
      <c r="P60" s="45">
        <v>1198</v>
      </c>
      <c r="Q60" s="33">
        <v>1205</v>
      </c>
      <c r="R60" s="44">
        <v>14</v>
      </c>
      <c r="S60" s="43">
        <v>1313</v>
      </c>
      <c r="T60" s="43">
        <v>1087</v>
      </c>
      <c r="U60" s="45">
        <v>1210</v>
      </c>
      <c r="V60" s="33">
        <v>1228</v>
      </c>
      <c r="W60" s="44">
        <v>13</v>
      </c>
      <c r="X60" s="43">
        <v>1338</v>
      </c>
      <c r="Y60" s="43">
        <v>1181</v>
      </c>
      <c r="Z60" s="45">
        <v>1237</v>
      </c>
      <c r="AA60" s="33">
        <v>1250</v>
      </c>
      <c r="AB60" s="44">
        <v>13</v>
      </c>
      <c r="AC60" s="43">
        <v>1360</v>
      </c>
      <c r="AD60" s="43">
        <v>1144</v>
      </c>
      <c r="AE60" s="46">
        <v>1243</v>
      </c>
      <c r="AF60" s="38">
        <v>1.3012544720314434E-2</v>
      </c>
      <c r="AG60" s="39" t="e">
        <f>(AA60/#REF!)^(1/4)-1</f>
        <v>#REF!</v>
      </c>
      <c r="AH60" s="66" t="s">
        <v>40</v>
      </c>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row>
    <row r="61" spans="1:86" s="41" customFormat="1" x14ac:dyDescent="0.25">
      <c r="A61" s="58" t="s">
        <v>41</v>
      </c>
      <c r="B61" s="33">
        <v>145</v>
      </c>
      <c r="C61" s="43">
        <v>16</v>
      </c>
      <c r="D61" s="43">
        <v>150</v>
      </c>
      <c r="E61" s="43">
        <v>136</v>
      </c>
      <c r="F61" s="43">
        <v>143</v>
      </c>
      <c r="G61" s="33">
        <v>556</v>
      </c>
      <c r="H61" s="44">
        <v>16</v>
      </c>
      <c r="I61" s="43">
        <v>578</v>
      </c>
      <c r="J61" s="43">
        <v>520</v>
      </c>
      <c r="K61" s="45">
        <v>553</v>
      </c>
      <c r="L61" s="33">
        <v>563</v>
      </c>
      <c r="M61" s="44">
        <v>16</v>
      </c>
      <c r="N61" s="43">
        <v>611</v>
      </c>
      <c r="O61" s="43">
        <v>507</v>
      </c>
      <c r="P61" s="45">
        <v>567</v>
      </c>
      <c r="Q61" s="33">
        <v>584</v>
      </c>
      <c r="R61" s="44">
        <v>16</v>
      </c>
      <c r="S61" s="43">
        <v>659</v>
      </c>
      <c r="T61" s="43">
        <v>508</v>
      </c>
      <c r="U61" s="45">
        <v>580</v>
      </c>
      <c r="V61" s="33">
        <v>607</v>
      </c>
      <c r="W61" s="44">
        <v>15</v>
      </c>
      <c r="X61" s="43">
        <v>717</v>
      </c>
      <c r="Y61" s="43">
        <v>509</v>
      </c>
      <c r="Z61" s="45">
        <v>598</v>
      </c>
      <c r="AA61" s="33">
        <v>613</v>
      </c>
      <c r="AB61" s="44">
        <v>15</v>
      </c>
      <c r="AC61" s="43">
        <v>787</v>
      </c>
      <c r="AD61" s="43">
        <v>514</v>
      </c>
      <c r="AE61" s="46">
        <v>613</v>
      </c>
      <c r="AF61" s="38">
        <v>2.4699255656009944E-2</v>
      </c>
      <c r="AG61" s="39" t="e">
        <f>(AA61/#REF!)^(1/4)-1</f>
        <v>#REF!</v>
      </c>
      <c r="AH61" s="66" t="s">
        <v>41</v>
      </c>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row>
    <row r="62" spans="1:86" s="41" customFormat="1" ht="18" customHeight="1" x14ac:dyDescent="0.25">
      <c r="A62" s="58" t="s">
        <v>42</v>
      </c>
      <c r="B62" s="33">
        <v>78</v>
      </c>
      <c r="C62" s="43">
        <v>16</v>
      </c>
      <c r="D62" s="43">
        <v>81</v>
      </c>
      <c r="E62" s="43">
        <v>74</v>
      </c>
      <c r="F62" s="43">
        <v>78</v>
      </c>
      <c r="G62" s="33">
        <v>324</v>
      </c>
      <c r="H62" s="44">
        <v>16</v>
      </c>
      <c r="I62" s="43">
        <v>335</v>
      </c>
      <c r="J62" s="43">
        <v>313</v>
      </c>
      <c r="K62" s="45">
        <v>324</v>
      </c>
      <c r="L62" s="33">
        <v>325</v>
      </c>
      <c r="M62" s="44">
        <v>16</v>
      </c>
      <c r="N62" s="43">
        <v>334</v>
      </c>
      <c r="O62" s="43">
        <v>318</v>
      </c>
      <c r="P62" s="45">
        <v>325</v>
      </c>
      <c r="Q62" s="33">
        <v>328</v>
      </c>
      <c r="R62" s="44">
        <v>16</v>
      </c>
      <c r="S62" s="43">
        <v>345</v>
      </c>
      <c r="T62" s="43">
        <v>316</v>
      </c>
      <c r="U62" s="45">
        <v>328</v>
      </c>
      <c r="V62" s="33">
        <v>331</v>
      </c>
      <c r="W62" s="44">
        <v>15</v>
      </c>
      <c r="X62" s="43">
        <v>351</v>
      </c>
      <c r="Y62" s="43">
        <v>319</v>
      </c>
      <c r="Z62" s="45">
        <v>332</v>
      </c>
      <c r="AA62" s="33">
        <v>334</v>
      </c>
      <c r="AB62" s="44">
        <v>15</v>
      </c>
      <c r="AC62" s="43">
        <v>357</v>
      </c>
      <c r="AD62" s="43">
        <v>317</v>
      </c>
      <c r="AE62" s="46">
        <v>335</v>
      </c>
      <c r="AF62" s="38">
        <v>7.6283177865696938E-3</v>
      </c>
      <c r="AG62" s="39" t="e">
        <f>(AA62/#REF!)^(1/4)-1</f>
        <v>#REF!</v>
      </c>
      <c r="AH62" s="66" t="s">
        <v>42</v>
      </c>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row>
    <row r="63" spans="1:86" s="41" customFormat="1" x14ac:dyDescent="0.25">
      <c r="A63" s="58" t="s">
        <v>43</v>
      </c>
      <c r="B63" s="33">
        <v>95</v>
      </c>
      <c r="C63" s="43">
        <v>16</v>
      </c>
      <c r="D63" s="43">
        <v>98</v>
      </c>
      <c r="E63" s="43">
        <v>92</v>
      </c>
      <c r="F63" s="43">
        <v>95</v>
      </c>
      <c r="G63" s="33">
        <v>388</v>
      </c>
      <c r="H63" s="44">
        <v>16</v>
      </c>
      <c r="I63" s="43">
        <v>400</v>
      </c>
      <c r="J63" s="43">
        <v>374</v>
      </c>
      <c r="K63" s="45">
        <v>388</v>
      </c>
      <c r="L63" s="33">
        <v>393</v>
      </c>
      <c r="M63" s="44">
        <v>16</v>
      </c>
      <c r="N63" s="43">
        <v>402</v>
      </c>
      <c r="O63" s="43">
        <v>369</v>
      </c>
      <c r="P63" s="45">
        <v>390</v>
      </c>
      <c r="Q63" s="33">
        <v>392</v>
      </c>
      <c r="R63" s="44">
        <v>16</v>
      </c>
      <c r="S63" s="43">
        <v>406</v>
      </c>
      <c r="T63" s="43">
        <v>365</v>
      </c>
      <c r="U63" s="45">
        <v>391</v>
      </c>
      <c r="V63" s="33">
        <v>398</v>
      </c>
      <c r="W63" s="44">
        <v>15</v>
      </c>
      <c r="X63" s="43">
        <v>412</v>
      </c>
      <c r="Y63" s="43">
        <v>360</v>
      </c>
      <c r="Z63" s="45">
        <v>394</v>
      </c>
      <c r="AA63" s="33">
        <v>403</v>
      </c>
      <c r="AB63" s="44">
        <v>15</v>
      </c>
      <c r="AC63" s="43">
        <v>420</v>
      </c>
      <c r="AD63" s="43">
        <v>356</v>
      </c>
      <c r="AE63" s="46">
        <v>397</v>
      </c>
      <c r="AF63" s="38">
        <v>9.5279098406004792E-3</v>
      </c>
      <c r="AG63" s="39" t="e">
        <f>(AA63/#REF!)^(1/4)-1</f>
        <v>#REF!</v>
      </c>
      <c r="AH63" s="66" t="s">
        <v>43</v>
      </c>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row>
    <row r="64" spans="1:86" s="41" customFormat="1" x14ac:dyDescent="0.25">
      <c r="A64" s="58" t="s">
        <v>44</v>
      </c>
      <c r="B64" s="33">
        <v>33</v>
      </c>
      <c r="C64" s="43">
        <v>14</v>
      </c>
      <c r="D64" s="43">
        <v>41</v>
      </c>
      <c r="E64" s="43">
        <v>26</v>
      </c>
      <c r="F64" s="43">
        <v>33</v>
      </c>
      <c r="G64" s="33">
        <v>127</v>
      </c>
      <c r="H64" s="44">
        <v>14</v>
      </c>
      <c r="I64" s="43">
        <v>161</v>
      </c>
      <c r="J64" s="43">
        <v>104</v>
      </c>
      <c r="K64" s="45">
        <v>126</v>
      </c>
      <c r="L64" s="33">
        <v>130</v>
      </c>
      <c r="M64" s="44">
        <v>14</v>
      </c>
      <c r="N64" s="43">
        <v>174</v>
      </c>
      <c r="O64" s="43">
        <v>104</v>
      </c>
      <c r="P64" s="45">
        <v>131</v>
      </c>
      <c r="Q64" s="33">
        <v>133</v>
      </c>
      <c r="R64" s="44">
        <v>14</v>
      </c>
      <c r="S64" s="43">
        <v>181</v>
      </c>
      <c r="T64" s="43">
        <v>107</v>
      </c>
      <c r="U64" s="45">
        <v>138</v>
      </c>
      <c r="V64" s="33">
        <v>139</v>
      </c>
      <c r="W64" s="44">
        <v>13</v>
      </c>
      <c r="X64" s="43">
        <v>188</v>
      </c>
      <c r="Y64" s="43">
        <v>109</v>
      </c>
      <c r="Z64" s="45">
        <v>141</v>
      </c>
      <c r="AA64" s="33">
        <v>144</v>
      </c>
      <c r="AB64" s="44">
        <v>13</v>
      </c>
      <c r="AC64" s="43">
        <v>196</v>
      </c>
      <c r="AD64" s="43">
        <v>108</v>
      </c>
      <c r="AE64" s="46">
        <v>145</v>
      </c>
      <c r="AF64" s="38">
        <v>3.1904942957119653E-2</v>
      </c>
      <c r="AG64" s="39" t="e">
        <f>(AA64/#REF!)^(1/4)-1</f>
        <v>#REF!</v>
      </c>
      <c r="AH64" s="66" t="s">
        <v>44</v>
      </c>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row>
    <row r="65" spans="1:86" s="41" customFormat="1" x14ac:dyDescent="0.25">
      <c r="A65" s="64" t="s">
        <v>16</v>
      </c>
      <c r="B65" s="33">
        <v>252</v>
      </c>
      <c r="C65" s="34">
        <v>19</v>
      </c>
      <c r="D65" s="34">
        <v>320</v>
      </c>
      <c r="E65" s="34">
        <v>216</v>
      </c>
      <c r="F65" s="34">
        <v>253</v>
      </c>
      <c r="G65" s="33">
        <v>989</v>
      </c>
      <c r="H65" s="35">
        <v>19</v>
      </c>
      <c r="I65" s="34">
        <v>1210</v>
      </c>
      <c r="J65" s="34">
        <v>822</v>
      </c>
      <c r="K65" s="36">
        <v>996</v>
      </c>
      <c r="L65" s="33">
        <v>1062</v>
      </c>
      <c r="M65" s="35">
        <v>18</v>
      </c>
      <c r="N65" s="34">
        <v>1305</v>
      </c>
      <c r="O65" s="34">
        <v>867</v>
      </c>
      <c r="P65" s="36">
        <v>1066</v>
      </c>
      <c r="Q65" s="33">
        <v>1115</v>
      </c>
      <c r="R65" s="35">
        <v>18</v>
      </c>
      <c r="S65" s="34">
        <v>1385</v>
      </c>
      <c r="T65" s="34">
        <v>894</v>
      </c>
      <c r="U65" s="36">
        <v>1131</v>
      </c>
      <c r="V65" s="33">
        <v>1182</v>
      </c>
      <c r="W65" s="35">
        <v>16</v>
      </c>
      <c r="X65" s="34">
        <v>1641</v>
      </c>
      <c r="Y65" s="34">
        <v>894</v>
      </c>
      <c r="Z65" s="36">
        <v>1195</v>
      </c>
      <c r="AA65" s="33">
        <v>1214</v>
      </c>
      <c r="AB65" s="35">
        <v>16</v>
      </c>
      <c r="AC65" s="34">
        <v>1641</v>
      </c>
      <c r="AD65" s="34">
        <v>890</v>
      </c>
      <c r="AE65" s="37">
        <v>1223</v>
      </c>
      <c r="AF65" s="38">
        <v>5.2581175534812008E-2</v>
      </c>
      <c r="AG65" s="39" t="e">
        <f>(AA65/#REF!)^(1/4)-1</f>
        <v>#REF!</v>
      </c>
      <c r="AH65" s="40" t="s">
        <v>16</v>
      </c>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row>
    <row r="66" spans="1:86" s="41" customFormat="1" x14ac:dyDescent="0.25">
      <c r="A66" s="58" t="s">
        <v>45</v>
      </c>
      <c r="B66" s="33">
        <v>123</v>
      </c>
      <c r="C66" s="43">
        <v>13</v>
      </c>
      <c r="D66" s="43">
        <v>141</v>
      </c>
      <c r="E66" s="43">
        <v>99</v>
      </c>
      <c r="F66" s="43">
        <v>120</v>
      </c>
      <c r="G66" s="33">
        <v>484</v>
      </c>
      <c r="H66" s="44">
        <v>13</v>
      </c>
      <c r="I66" s="43">
        <v>560</v>
      </c>
      <c r="J66" s="43">
        <v>371</v>
      </c>
      <c r="K66" s="45">
        <v>479</v>
      </c>
      <c r="L66" s="33">
        <v>516</v>
      </c>
      <c r="M66" s="44">
        <v>13</v>
      </c>
      <c r="N66" s="43">
        <v>581</v>
      </c>
      <c r="O66" s="43">
        <v>410</v>
      </c>
      <c r="P66" s="45">
        <v>511</v>
      </c>
      <c r="Q66" s="33">
        <v>544</v>
      </c>
      <c r="R66" s="44">
        <v>13</v>
      </c>
      <c r="S66" s="43">
        <v>650</v>
      </c>
      <c r="T66" s="43">
        <v>445</v>
      </c>
      <c r="U66" s="45">
        <v>547</v>
      </c>
      <c r="V66" s="33">
        <v>574</v>
      </c>
      <c r="W66" s="44">
        <v>12</v>
      </c>
      <c r="X66" s="43">
        <v>710</v>
      </c>
      <c r="Y66" s="43">
        <v>393</v>
      </c>
      <c r="Z66" s="45">
        <v>561</v>
      </c>
      <c r="AA66" s="33">
        <v>583</v>
      </c>
      <c r="AB66" s="44">
        <v>12</v>
      </c>
      <c r="AC66" s="43">
        <v>728</v>
      </c>
      <c r="AD66" s="43">
        <v>332</v>
      </c>
      <c r="AE66" s="46">
        <v>568</v>
      </c>
      <c r="AF66" s="38">
        <v>4.7624866397997234E-2</v>
      </c>
      <c r="AG66" s="39" t="e">
        <f>(AA66/#REF!)^(1/4)-1</f>
        <v>#REF!</v>
      </c>
      <c r="AH66" s="66" t="s">
        <v>45</v>
      </c>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row>
    <row r="67" spans="1:86" s="41" customFormat="1" x14ac:dyDescent="0.25">
      <c r="A67" s="58" t="s">
        <v>17</v>
      </c>
      <c r="B67" s="33">
        <v>135</v>
      </c>
      <c r="C67" s="43">
        <v>12</v>
      </c>
      <c r="D67" s="43">
        <v>141</v>
      </c>
      <c r="E67" s="43">
        <v>117</v>
      </c>
      <c r="F67" s="43">
        <v>134</v>
      </c>
      <c r="G67" s="33">
        <v>543</v>
      </c>
      <c r="H67" s="44">
        <v>12</v>
      </c>
      <c r="I67" s="43">
        <v>576</v>
      </c>
      <c r="J67" s="43">
        <v>467</v>
      </c>
      <c r="K67" s="45">
        <v>541</v>
      </c>
      <c r="L67" s="33">
        <v>558</v>
      </c>
      <c r="M67" s="44">
        <v>12</v>
      </c>
      <c r="N67" s="43">
        <v>587</v>
      </c>
      <c r="O67" s="43">
        <v>457</v>
      </c>
      <c r="P67" s="45">
        <v>551</v>
      </c>
      <c r="Q67" s="33">
        <v>570</v>
      </c>
      <c r="R67" s="44">
        <v>12</v>
      </c>
      <c r="S67" s="43">
        <v>599</v>
      </c>
      <c r="T67" s="43">
        <v>448</v>
      </c>
      <c r="U67" s="45">
        <v>562</v>
      </c>
      <c r="V67" s="33">
        <v>593</v>
      </c>
      <c r="W67" s="44">
        <v>11</v>
      </c>
      <c r="X67" s="43">
        <v>614</v>
      </c>
      <c r="Y67" s="43">
        <v>439</v>
      </c>
      <c r="Z67" s="45">
        <v>577</v>
      </c>
      <c r="AA67" s="33">
        <v>617</v>
      </c>
      <c r="AB67" s="44">
        <v>10</v>
      </c>
      <c r="AC67" s="43">
        <v>645</v>
      </c>
      <c r="AD67" s="43">
        <v>430</v>
      </c>
      <c r="AE67" s="46">
        <v>595</v>
      </c>
      <c r="AF67" s="38">
        <v>3.2455479704217582E-2</v>
      </c>
      <c r="AG67" s="39" t="e">
        <f>(AA67/#REF!)^(1/4)-1</f>
        <v>#REF!</v>
      </c>
      <c r="AH67" s="66" t="s">
        <v>17</v>
      </c>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row>
    <row r="68" spans="1:86" s="41" customFormat="1" x14ac:dyDescent="0.25">
      <c r="A68" s="58" t="s">
        <v>18</v>
      </c>
      <c r="B68" s="33">
        <v>-7</v>
      </c>
      <c r="C68" s="43">
        <v>9</v>
      </c>
      <c r="D68" s="43">
        <v>151</v>
      </c>
      <c r="E68" s="43">
        <v>-8</v>
      </c>
      <c r="F68" s="43">
        <v>11</v>
      </c>
      <c r="G68" s="33">
        <v>-27</v>
      </c>
      <c r="H68" s="44">
        <v>10</v>
      </c>
      <c r="I68" s="43">
        <v>-3</v>
      </c>
      <c r="J68" s="43">
        <v>-31</v>
      </c>
      <c r="K68" s="45">
        <v>-22</v>
      </c>
      <c r="L68" s="33">
        <v>-26</v>
      </c>
      <c r="M68" s="44">
        <v>9</v>
      </c>
      <c r="N68" s="43">
        <v>-2</v>
      </c>
      <c r="O68" s="43">
        <v>-31</v>
      </c>
      <c r="P68" s="45">
        <v>-22</v>
      </c>
      <c r="Q68" s="33">
        <v>-25</v>
      </c>
      <c r="R68" s="44">
        <v>9</v>
      </c>
      <c r="S68" s="43">
        <v>6</v>
      </c>
      <c r="T68" s="43">
        <v>-31</v>
      </c>
      <c r="U68" s="45">
        <v>-20</v>
      </c>
      <c r="V68" s="33">
        <v>-17</v>
      </c>
      <c r="W68" s="44">
        <v>9</v>
      </c>
      <c r="X68" s="43">
        <v>8</v>
      </c>
      <c r="Y68" s="43">
        <v>-31</v>
      </c>
      <c r="Z68" s="45">
        <v>-16</v>
      </c>
      <c r="AA68" s="33">
        <v>-20</v>
      </c>
      <c r="AB68" s="44">
        <v>8</v>
      </c>
      <c r="AC68" s="43">
        <v>0</v>
      </c>
      <c r="AD68" s="43">
        <v>-31</v>
      </c>
      <c r="AE68" s="46">
        <v>-18</v>
      </c>
      <c r="AF68" s="38">
        <v>-7.2280772095419832E-2</v>
      </c>
      <c r="AG68" s="39" t="e">
        <f>(AA68/#REF!)^(1/4)-1</f>
        <v>#REF!</v>
      </c>
      <c r="AH68" s="66" t="s">
        <v>18</v>
      </c>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row>
    <row r="69" spans="1:86" s="41" customFormat="1" x14ac:dyDescent="0.25">
      <c r="A69" s="64" t="s">
        <v>46</v>
      </c>
      <c r="B69" s="33">
        <v>120</v>
      </c>
      <c r="C69" s="34">
        <v>19</v>
      </c>
      <c r="D69" s="34">
        <v>148</v>
      </c>
      <c r="E69" s="34">
        <v>97</v>
      </c>
      <c r="F69" s="34">
        <v>119</v>
      </c>
      <c r="G69" s="33">
        <v>469</v>
      </c>
      <c r="H69" s="35">
        <v>19</v>
      </c>
      <c r="I69" s="34">
        <v>565</v>
      </c>
      <c r="J69" s="34">
        <v>412</v>
      </c>
      <c r="K69" s="36">
        <v>470</v>
      </c>
      <c r="L69" s="33">
        <v>501</v>
      </c>
      <c r="M69" s="35">
        <v>18</v>
      </c>
      <c r="N69" s="34">
        <v>650</v>
      </c>
      <c r="O69" s="34">
        <v>412</v>
      </c>
      <c r="P69" s="36">
        <v>495</v>
      </c>
      <c r="Q69" s="33">
        <v>524</v>
      </c>
      <c r="R69" s="35">
        <v>18</v>
      </c>
      <c r="S69" s="34">
        <v>730</v>
      </c>
      <c r="T69" s="34">
        <v>409</v>
      </c>
      <c r="U69" s="36">
        <v>527</v>
      </c>
      <c r="V69" s="33">
        <v>548</v>
      </c>
      <c r="W69" s="35">
        <v>16</v>
      </c>
      <c r="X69" s="34">
        <v>812</v>
      </c>
      <c r="Y69" s="34">
        <v>401</v>
      </c>
      <c r="Z69" s="36">
        <v>541</v>
      </c>
      <c r="AA69" s="33">
        <v>562</v>
      </c>
      <c r="AB69" s="35">
        <v>16</v>
      </c>
      <c r="AC69" s="34">
        <v>861</v>
      </c>
      <c r="AD69" s="34">
        <v>393</v>
      </c>
      <c r="AE69" s="37">
        <v>553</v>
      </c>
      <c r="AF69" s="38">
        <v>4.6263002394837827E-2</v>
      </c>
      <c r="AG69" s="39" t="e">
        <f>(AA69/#REF!)^(1/4)-1</f>
        <v>#REF!</v>
      </c>
      <c r="AH69" s="40" t="s">
        <v>46</v>
      </c>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row>
    <row r="70" spans="1:86" s="41" customFormat="1" x14ac:dyDescent="0.25">
      <c r="A70" s="64" t="s">
        <v>47</v>
      </c>
      <c r="B70" s="33">
        <v>-100</v>
      </c>
      <c r="C70" s="34">
        <v>19</v>
      </c>
      <c r="D70" s="34">
        <v>46</v>
      </c>
      <c r="E70" s="34">
        <v>-160</v>
      </c>
      <c r="F70" s="34">
        <v>-83</v>
      </c>
      <c r="G70" s="33">
        <v>-605</v>
      </c>
      <c r="H70" s="35">
        <v>19</v>
      </c>
      <c r="I70" s="34">
        <v>-258</v>
      </c>
      <c r="J70" s="34">
        <v>-787</v>
      </c>
      <c r="K70" s="36">
        <v>-589</v>
      </c>
      <c r="L70" s="33">
        <v>-592</v>
      </c>
      <c r="M70" s="35">
        <v>16</v>
      </c>
      <c r="N70" s="34">
        <v>-496</v>
      </c>
      <c r="O70" s="34">
        <v>-728</v>
      </c>
      <c r="P70" s="36">
        <v>-599</v>
      </c>
      <c r="Q70" s="33">
        <v>-584</v>
      </c>
      <c r="R70" s="35">
        <v>16</v>
      </c>
      <c r="S70" s="34">
        <v>-486</v>
      </c>
      <c r="T70" s="34">
        <v>-722</v>
      </c>
      <c r="U70" s="36">
        <v>-590</v>
      </c>
      <c r="V70" s="33">
        <v>-564</v>
      </c>
      <c r="W70" s="35">
        <v>14</v>
      </c>
      <c r="X70" s="34">
        <v>-314</v>
      </c>
      <c r="Y70" s="34">
        <v>-716</v>
      </c>
      <c r="Z70" s="36">
        <v>-564</v>
      </c>
      <c r="AA70" s="33">
        <v>-562</v>
      </c>
      <c r="AB70" s="35">
        <v>14</v>
      </c>
      <c r="AC70" s="34">
        <v>-256</v>
      </c>
      <c r="AD70" s="34">
        <v>-709</v>
      </c>
      <c r="AE70" s="37">
        <v>-556</v>
      </c>
      <c r="AF70" s="38">
        <v>-1.8262827962648553E-2</v>
      </c>
      <c r="AG70" s="39" t="e">
        <f>(AA70/#REF!)^(1/4)-1</f>
        <v>#REF!</v>
      </c>
      <c r="AH70" s="40" t="s">
        <v>47</v>
      </c>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row>
    <row r="71" spans="1:86" s="41" customFormat="1" x14ac:dyDescent="0.25">
      <c r="A71" s="90" t="s">
        <v>48</v>
      </c>
      <c r="B71" s="33">
        <v>-14</v>
      </c>
      <c r="C71" s="43">
        <v>16</v>
      </c>
      <c r="D71" s="43">
        <v>-2</v>
      </c>
      <c r="E71" s="43">
        <v>-63</v>
      </c>
      <c r="F71" s="43">
        <v>-18</v>
      </c>
      <c r="G71" s="33">
        <v>-13</v>
      </c>
      <c r="H71" s="44">
        <v>18</v>
      </c>
      <c r="I71" s="43">
        <v>0</v>
      </c>
      <c r="J71" s="43">
        <v>-100</v>
      </c>
      <c r="K71" s="45">
        <v>-33</v>
      </c>
      <c r="L71" s="33">
        <v>-14</v>
      </c>
      <c r="M71" s="44">
        <v>15</v>
      </c>
      <c r="N71" s="43">
        <v>-1</v>
      </c>
      <c r="O71" s="43">
        <v>-100</v>
      </c>
      <c r="P71" s="45">
        <v>-41</v>
      </c>
      <c r="Q71" s="33">
        <v>-15</v>
      </c>
      <c r="R71" s="44">
        <v>15</v>
      </c>
      <c r="S71" s="43">
        <v>-1</v>
      </c>
      <c r="T71" s="43">
        <v>-100</v>
      </c>
      <c r="U71" s="45">
        <v>-50</v>
      </c>
      <c r="V71" s="33">
        <v>-114</v>
      </c>
      <c r="W71" s="44">
        <v>15</v>
      </c>
      <c r="X71" s="43">
        <v>0</v>
      </c>
      <c r="Y71" s="43">
        <v>-100</v>
      </c>
      <c r="Z71" s="45">
        <v>-61</v>
      </c>
      <c r="AA71" s="33">
        <v>-110</v>
      </c>
      <c r="AB71" s="44">
        <v>15</v>
      </c>
      <c r="AC71" s="43">
        <v>0</v>
      </c>
      <c r="AD71" s="43">
        <v>-100</v>
      </c>
      <c r="AE71" s="46">
        <v>-64</v>
      </c>
      <c r="AF71" s="38"/>
      <c r="AG71" s="39" t="e">
        <f>(AA71/#REF!)^(1/4)-1</f>
        <v>#REF!</v>
      </c>
      <c r="AH71" s="80" t="s">
        <v>48</v>
      </c>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row>
    <row r="72" spans="1:86" s="41" customFormat="1" x14ac:dyDescent="0.25">
      <c r="A72" s="91" t="s">
        <v>55</v>
      </c>
      <c r="B72" s="33">
        <v>6247</v>
      </c>
      <c r="C72" s="92">
        <v>20</v>
      </c>
      <c r="D72" s="92">
        <v>6472</v>
      </c>
      <c r="E72" s="92">
        <v>5995</v>
      </c>
      <c r="F72" s="92">
        <v>6244</v>
      </c>
      <c r="G72" s="33">
        <v>24491</v>
      </c>
      <c r="H72" s="74">
        <v>20</v>
      </c>
      <c r="I72" s="72">
        <v>25067</v>
      </c>
      <c r="J72" s="72">
        <v>24172</v>
      </c>
      <c r="K72" s="75">
        <v>24494</v>
      </c>
      <c r="L72" s="33">
        <v>25627</v>
      </c>
      <c r="M72" s="74">
        <v>18</v>
      </c>
      <c r="N72" s="72">
        <v>26316</v>
      </c>
      <c r="O72" s="72">
        <v>24584</v>
      </c>
      <c r="P72" s="75">
        <v>25608</v>
      </c>
      <c r="Q72" s="33">
        <v>26612</v>
      </c>
      <c r="R72" s="74">
        <v>18</v>
      </c>
      <c r="S72" s="72">
        <v>27669</v>
      </c>
      <c r="T72" s="72">
        <v>24938</v>
      </c>
      <c r="U72" s="75">
        <v>26614</v>
      </c>
      <c r="V72" s="33">
        <v>27484</v>
      </c>
      <c r="W72" s="74">
        <v>16</v>
      </c>
      <c r="X72" s="72">
        <v>28824</v>
      </c>
      <c r="Y72" s="72">
        <v>25187</v>
      </c>
      <c r="Z72" s="75">
        <v>27560</v>
      </c>
      <c r="AA72" s="33">
        <v>28228</v>
      </c>
      <c r="AB72" s="74">
        <v>16</v>
      </c>
      <c r="AC72" s="72">
        <v>29871</v>
      </c>
      <c r="AD72" s="72">
        <v>25441</v>
      </c>
      <c r="AE72" s="76">
        <v>28277</v>
      </c>
      <c r="AF72" s="38">
        <v>3.6139899143460052E-2</v>
      </c>
      <c r="AG72" s="39" t="e">
        <f>(AA72/#REF!)^(1/4)-1</f>
        <v>#REF!</v>
      </c>
      <c r="AH72" s="78" t="s">
        <v>55</v>
      </c>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row>
    <row r="73" spans="1:86" s="41" customFormat="1" x14ac:dyDescent="0.25">
      <c r="A73" s="91" t="s">
        <v>56</v>
      </c>
      <c r="B73" s="33">
        <v>3384</v>
      </c>
      <c r="C73" s="92">
        <v>19</v>
      </c>
      <c r="D73" s="92">
        <v>3621</v>
      </c>
      <c r="E73" s="92">
        <v>3294</v>
      </c>
      <c r="F73" s="92">
        <v>3396</v>
      </c>
      <c r="G73" s="33">
        <v>13460</v>
      </c>
      <c r="H73" s="74">
        <v>19</v>
      </c>
      <c r="I73" s="72">
        <v>14140</v>
      </c>
      <c r="J73" s="72">
        <v>13149</v>
      </c>
      <c r="K73" s="75">
        <v>13487</v>
      </c>
      <c r="L73" s="33">
        <v>13829</v>
      </c>
      <c r="M73" s="74">
        <v>19</v>
      </c>
      <c r="N73" s="72">
        <v>14759</v>
      </c>
      <c r="O73" s="72">
        <v>13350</v>
      </c>
      <c r="P73" s="75">
        <v>13826</v>
      </c>
      <c r="Q73" s="33">
        <v>14186</v>
      </c>
      <c r="R73" s="74">
        <v>19</v>
      </c>
      <c r="S73" s="72">
        <v>15222</v>
      </c>
      <c r="T73" s="72">
        <v>13367</v>
      </c>
      <c r="U73" s="75">
        <v>14182</v>
      </c>
      <c r="V73" s="33">
        <v>14538</v>
      </c>
      <c r="W73" s="74">
        <v>17</v>
      </c>
      <c r="X73" s="72">
        <v>15660</v>
      </c>
      <c r="Y73" s="72">
        <v>13368</v>
      </c>
      <c r="Z73" s="75">
        <v>14540</v>
      </c>
      <c r="AA73" s="33">
        <v>14807</v>
      </c>
      <c r="AB73" s="74">
        <v>17</v>
      </c>
      <c r="AC73" s="72">
        <v>15957</v>
      </c>
      <c r="AD73" s="72">
        <v>13363</v>
      </c>
      <c r="AE73" s="76">
        <v>14778</v>
      </c>
      <c r="AF73" s="38">
        <v>2.4130980853859452E-2</v>
      </c>
      <c r="AG73" s="39" t="e">
        <f>(AA73/#REF!)^(1/4)-1</f>
        <v>#REF!</v>
      </c>
      <c r="AH73" s="78" t="s">
        <v>56</v>
      </c>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row>
    <row r="74" spans="1:86" s="41" customFormat="1" x14ac:dyDescent="0.25">
      <c r="A74" s="93" t="s">
        <v>19</v>
      </c>
      <c r="B74" s="33">
        <v>7169</v>
      </c>
      <c r="C74" s="92">
        <v>9</v>
      </c>
      <c r="D74" s="92">
        <v>7427</v>
      </c>
      <c r="E74" s="92">
        <v>6235</v>
      </c>
      <c r="F74" s="92">
        <v>6996</v>
      </c>
      <c r="G74" s="33">
        <v>28318</v>
      </c>
      <c r="H74" s="74">
        <v>10</v>
      </c>
      <c r="I74" s="72">
        <v>28894</v>
      </c>
      <c r="J74" s="72">
        <v>23781</v>
      </c>
      <c r="K74" s="75">
        <v>27183</v>
      </c>
      <c r="L74" s="33">
        <v>29477</v>
      </c>
      <c r="M74" s="74">
        <v>9</v>
      </c>
      <c r="N74" s="72">
        <v>33146</v>
      </c>
      <c r="O74" s="72">
        <v>25435</v>
      </c>
      <c r="P74" s="75">
        <v>29462</v>
      </c>
      <c r="Q74" s="33">
        <v>30411</v>
      </c>
      <c r="R74" s="74">
        <v>10</v>
      </c>
      <c r="S74" s="72">
        <v>34024</v>
      </c>
      <c r="T74" s="72">
        <v>26031</v>
      </c>
      <c r="U74" s="75">
        <v>30048</v>
      </c>
      <c r="V74" s="33">
        <v>31316</v>
      </c>
      <c r="W74" s="74">
        <v>7</v>
      </c>
      <c r="X74" s="72">
        <v>34641</v>
      </c>
      <c r="Y74" s="72">
        <v>26493</v>
      </c>
      <c r="Z74" s="75">
        <v>31355</v>
      </c>
      <c r="AA74" s="33">
        <v>32053</v>
      </c>
      <c r="AB74" s="74">
        <v>8</v>
      </c>
      <c r="AC74" s="72">
        <v>35271</v>
      </c>
      <c r="AD74" s="72">
        <v>26555</v>
      </c>
      <c r="AE74" s="76">
        <v>31613</v>
      </c>
      <c r="AF74" s="38">
        <v>3.1457947569466294E-2</v>
      </c>
      <c r="AG74" s="39"/>
      <c r="AH74" s="94" t="s">
        <v>19</v>
      </c>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row>
    <row r="75" spans="1:86" s="41" customFormat="1" x14ac:dyDescent="0.25">
      <c r="A75" s="95"/>
      <c r="B75" s="33" t="s">
        <v>24</v>
      </c>
      <c r="C75" s="92" t="s">
        <v>24</v>
      </c>
      <c r="D75" s="92" t="s">
        <v>24</v>
      </c>
      <c r="E75" s="92" t="s">
        <v>24</v>
      </c>
      <c r="F75" s="92" t="s">
        <v>24</v>
      </c>
      <c r="G75" s="33" t="s">
        <v>24</v>
      </c>
      <c r="H75" s="74" t="s">
        <v>24</v>
      </c>
      <c r="I75" s="72" t="s">
        <v>24</v>
      </c>
      <c r="J75" s="72" t="s">
        <v>24</v>
      </c>
      <c r="K75" s="75" t="s">
        <v>24</v>
      </c>
      <c r="L75" s="33" t="s">
        <v>24</v>
      </c>
      <c r="M75" s="74" t="s">
        <v>24</v>
      </c>
      <c r="N75" s="72" t="s">
        <v>24</v>
      </c>
      <c r="O75" s="72" t="s">
        <v>24</v>
      </c>
      <c r="P75" s="75" t="s">
        <v>24</v>
      </c>
      <c r="Q75" s="33" t="s">
        <v>24</v>
      </c>
      <c r="R75" s="74" t="s">
        <v>24</v>
      </c>
      <c r="S75" s="72" t="s">
        <v>24</v>
      </c>
      <c r="T75" s="72" t="s">
        <v>24</v>
      </c>
      <c r="U75" s="75" t="s">
        <v>24</v>
      </c>
      <c r="V75" s="33" t="s">
        <v>24</v>
      </c>
      <c r="W75" s="74" t="s">
        <v>24</v>
      </c>
      <c r="X75" s="72" t="s">
        <v>24</v>
      </c>
      <c r="Y75" s="72" t="s">
        <v>24</v>
      </c>
      <c r="Z75" s="75" t="s">
        <v>24</v>
      </c>
      <c r="AA75" s="33" t="s">
        <v>24</v>
      </c>
      <c r="AB75" s="74" t="s">
        <v>24</v>
      </c>
      <c r="AC75" s="72" t="s">
        <v>24</v>
      </c>
      <c r="AD75" s="72" t="s">
        <v>24</v>
      </c>
      <c r="AE75" s="76" t="s">
        <v>24</v>
      </c>
      <c r="AF75" s="77"/>
      <c r="AG75" s="39"/>
      <c r="AH75" s="94"/>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row>
    <row r="76" spans="1:86" s="41" customFormat="1" x14ac:dyDescent="0.25">
      <c r="A76" s="95" t="s">
        <v>57</v>
      </c>
      <c r="B76" s="33" t="s">
        <v>24</v>
      </c>
      <c r="C76" s="96" t="s">
        <v>24</v>
      </c>
      <c r="D76" s="34" t="s">
        <v>24</v>
      </c>
      <c r="E76" s="34" t="s">
        <v>24</v>
      </c>
      <c r="F76" s="34" t="s">
        <v>24</v>
      </c>
      <c r="G76" s="33" t="s">
        <v>24</v>
      </c>
      <c r="H76" s="44" t="s">
        <v>24</v>
      </c>
      <c r="I76" s="43" t="s">
        <v>24</v>
      </c>
      <c r="J76" s="43" t="s">
        <v>24</v>
      </c>
      <c r="K76" s="45" t="s">
        <v>24</v>
      </c>
      <c r="L76" s="33" t="s">
        <v>24</v>
      </c>
      <c r="M76" s="44" t="s">
        <v>24</v>
      </c>
      <c r="N76" s="43" t="s">
        <v>24</v>
      </c>
      <c r="O76" s="43" t="s">
        <v>24</v>
      </c>
      <c r="P76" s="45" t="s">
        <v>24</v>
      </c>
      <c r="Q76" s="33" t="s">
        <v>24</v>
      </c>
      <c r="R76" s="44" t="s">
        <v>24</v>
      </c>
      <c r="S76" s="43" t="s">
        <v>24</v>
      </c>
      <c r="T76" s="43" t="s">
        <v>24</v>
      </c>
      <c r="U76" s="45" t="s">
        <v>24</v>
      </c>
      <c r="V76" s="33" t="s">
        <v>24</v>
      </c>
      <c r="W76" s="44" t="s">
        <v>24</v>
      </c>
      <c r="X76" s="43" t="s">
        <v>24</v>
      </c>
      <c r="Y76" s="43" t="s">
        <v>24</v>
      </c>
      <c r="Z76" s="45" t="s">
        <v>24</v>
      </c>
      <c r="AA76" s="33" t="s">
        <v>24</v>
      </c>
      <c r="AB76" s="44" t="s">
        <v>24</v>
      </c>
      <c r="AC76" s="43" t="s">
        <v>24</v>
      </c>
      <c r="AD76" s="43" t="s">
        <v>24</v>
      </c>
      <c r="AE76" s="46" t="s">
        <v>24</v>
      </c>
      <c r="AF76" s="38"/>
      <c r="AG76" s="39"/>
      <c r="AH76" s="94" t="s">
        <v>57</v>
      </c>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row>
    <row r="77" spans="1:86" s="41" customFormat="1" x14ac:dyDescent="0.25">
      <c r="A77" s="32" t="s">
        <v>25</v>
      </c>
      <c r="B77" s="97">
        <v>0.40100000000000002</v>
      </c>
      <c r="C77" s="98">
        <v>20</v>
      </c>
      <c r="D77" s="99">
        <v>0.42799999999999999</v>
      </c>
      <c r="E77" s="99">
        <v>0.375</v>
      </c>
      <c r="F77" s="99">
        <v>0.4012</v>
      </c>
      <c r="G77" s="100">
        <v>0.4</v>
      </c>
      <c r="H77" s="35">
        <v>20</v>
      </c>
      <c r="I77" s="101">
        <v>0.42399999999999999</v>
      </c>
      <c r="J77" s="101">
        <v>0.374</v>
      </c>
      <c r="K77" s="102">
        <v>0.39900000000000002</v>
      </c>
      <c r="L77" s="100">
        <v>0.40600000000000003</v>
      </c>
      <c r="M77" s="35">
        <v>19</v>
      </c>
      <c r="N77" s="101">
        <v>0.42799999999999999</v>
      </c>
      <c r="O77" s="101">
        <v>0.39900000000000002</v>
      </c>
      <c r="P77" s="102">
        <v>0.40600000000000003</v>
      </c>
      <c r="Q77" s="100">
        <v>0.41199999999999998</v>
      </c>
      <c r="R77" s="35">
        <v>19</v>
      </c>
      <c r="S77" s="101">
        <v>0.432</v>
      </c>
      <c r="T77" s="101">
        <v>0.39900000000000002</v>
      </c>
      <c r="U77" s="102">
        <v>0.41199999999999998</v>
      </c>
      <c r="V77" s="100">
        <v>0.41899999999999998</v>
      </c>
      <c r="W77" s="35">
        <v>17</v>
      </c>
      <c r="X77" s="101">
        <v>0.439</v>
      </c>
      <c r="Y77" s="101">
        <v>0.39900000000000002</v>
      </c>
      <c r="Z77" s="102">
        <v>0.41799999999999998</v>
      </c>
      <c r="AA77" s="100">
        <v>0.42299999999999999</v>
      </c>
      <c r="AB77" s="35">
        <v>17</v>
      </c>
      <c r="AC77" s="101">
        <v>0.44500000000000001</v>
      </c>
      <c r="AD77" s="101">
        <v>0.39900000000000002</v>
      </c>
      <c r="AE77" s="103">
        <v>0.42199999999999999</v>
      </c>
      <c r="AF77" s="38">
        <v>1.4075041631612439E-2</v>
      </c>
      <c r="AG77" s="39"/>
      <c r="AH77" s="94" t="s">
        <v>25</v>
      </c>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row>
    <row r="78" spans="1:86" s="41" customFormat="1" x14ac:dyDescent="0.25">
      <c r="A78" s="32" t="s">
        <v>51</v>
      </c>
      <c r="B78" s="97">
        <v>0.29099999999999998</v>
      </c>
      <c r="C78" s="98">
        <v>20</v>
      </c>
      <c r="D78" s="99">
        <v>0.34300000000000003</v>
      </c>
      <c r="E78" s="99">
        <v>0.27700000000000002</v>
      </c>
      <c r="F78" s="99">
        <v>0.29380000000000001</v>
      </c>
      <c r="G78" s="100">
        <v>0.27400000000000002</v>
      </c>
      <c r="H78" s="35">
        <v>20</v>
      </c>
      <c r="I78" s="101">
        <v>0.28599999999999998</v>
      </c>
      <c r="J78" s="101">
        <v>0.25700000000000001</v>
      </c>
      <c r="K78" s="102">
        <v>0.27500000000000002</v>
      </c>
      <c r="L78" s="100">
        <v>0.28000000000000003</v>
      </c>
      <c r="M78" s="35">
        <v>18</v>
      </c>
      <c r="N78" s="101">
        <v>0.29399999999999998</v>
      </c>
      <c r="O78" s="101">
        <v>0.26300000000000001</v>
      </c>
      <c r="P78" s="102">
        <v>0.28000000000000003</v>
      </c>
      <c r="Q78" s="100">
        <v>0.28399999999999997</v>
      </c>
      <c r="R78" s="35">
        <v>18</v>
      </c>
      <c r="S78" s="101">
        <v>0.30399999999999999</v>
      </c>
      <c r="T78" s="101">
        <v>0.26500000000000001</v>
      </c>
      <c r="U78" s="102">
        <v>0.28399999999999997</v>
      </c>
      <c r="V78" s="100">
        <v>0.28599999999999998</v>
      </c>
      <c r="W78" s="35">
        <v>16</v>
      </c>
      <c r="X78" s="101">
        <v>0.313</v>
      </c>
      <c r="Y78" s="101">
        <v>0.26400000000000001</v>
      </c>
      <c r="Z78" s="102">
        <v>0.28799999999999998</v>
      </c>
      <c r="AA78" s="100">
        <v>0.28899999999999998</v>
      </c>
      <c r="AB78" s="35">
        <v>16</v>
      </c>
      <c r="AC78" s="101">
        <v>0.32300000000000001</v>
      </c>
      <c r="AD78" s="101">
        <v>0.26300000000000001</v>
      </c>
      <c r="AE78" s="103">
        <v>0.28999999999999998</v>
      </c>
      <c r="AF78" s="38">
        <v>1.3413814125947665E-2</v>
      </c>
      <c r="AG78" s="39"/>
      <c r="AH78" s="94" t="s">
        <v>51</v>
      </c>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row>
    <row r="79" spans="1:86" s="41" customFormat="1" x14ac:dyDescent="0.25">
      <c r="A79" s="32" t="s">
        <v>36</v>
      </c>
      <c r="B79" s="97">
        <v>0.33</v>
      </c>
      <c r="C79" s="98">
        <v>20</v>
      </c>
      <c r="D79" s="99">
        <v>0.33900000000000002</v>
      </c>
      <c r="E79" s="99">
        <v>0.32200000000000001</v>
      </c>
      <c r="F79" s="99">
        <v>0.32919999999999999</v>
      </c>
      <c r="G79" s="100">
        <v>0.32700000000000001</v>
      </c>
      <c r="H79" s="35">
        <v>20</v>
      </c>
      <c r="I79" s="101">
        <v>0.33800000000000002</v>
      </c>
      <c r="J79" s="101">
        <v>0.318</v>
      </c>
      <c r="K79" s="102">
        <v>0.32800000000000001</v>
      </c>
      <c r="L79" s="100">
        <v>0.32900000000000001</v>
      </c>
      <c r="M79" s="35">
        <v>19</v>
      </c>
      <c r="N79" s="101">
        <v>0.34499999999999997</v>
      </c>
      <c r="O79" s="101">
        <v>0.32100000000000001</v>
      </c>
      <c r="P79" s="102">
        <v>0.33100000000000002</v>
      </c>
      <c r="Q79" s="100">
        <v>0.33200000000000002</v>
      </c>
      <c r="R79" s="35">
        <v>19</v>
      </c>
      <c r="S79" s="101">
        <v>0.35299999999999998</v>
      </c>
      <c r="T79" s="101">
        <v>0.32300000000000001</v>
      </c>
      <c r="U79" s="102">
        <v>0.33400000000000002</v>
      </c>
      <c r="V79" s="100">
        <v>0.33500000000000002</v>
      </c>
      <c r="W79" s="35">
        <v>17</v>
      </c>
      <c r="X79" s="101">
        <v>0.36099999999999999</v>
      </c>
      <c r="Y79" s="101">
        <v>0.32500000000000001</v>
      </c>
      <c r="Z79" s="102">
        <v>0.33700000000000002</v>
      </c>
      <c r="AA79" s="100">
        <v>0.33700000000000002</v>
      </c>
      <c r="AB79" s="35">
        <v>17</v>
      </c>
      <c r="AC79" s="101">
        <v>0.36699999999999999</v>
      </c>
      <c r="AD79" s="101">
        <v>0.32400000000000001</v>
      </c>
      <c r="AE79" s="103">
        <v>0.33900000000000002</v>
      </c>
      <c r="AF79" s="38">
        <v>7.5591168220876526E-3</v>
      </c>
      <c r="AG79" s="39"/>
      <c r="AH79" s="94" t="s">
        <v>36</v>
      </c>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row>
    <row r="80" spans="1:86" s="41" customFormat="1" hidden="1" x14ac:dyDescent="0.25">
      <c r="A80" s="104" t="s">
        <v>45</v>
      </c>
      <c r="B80" s="97">
        <v>0.26200000000000001</v>
      </c>
      <c r="C80" s="98">
        <v>13</v>
      </c>
      <c r="D80" s="99">
        <v>0.32</v>
      </c>
      <c r="E80" s="99">
        <v>0.219</v>
      </c>
      <c r="F80" s="99">
        <v>0.25600000000000001</v>
      </c>
      <c r="G80" s="100">
        <v>0.253</v>
      </c>
      <c r="H80" s="44">
        <v>13</v>
      </c>
      <c r="I80" s="105">
        <v>0.316</v>
      </c>
      <c r="J80" s="105">
        <v>0.224</v>
      </c>
      <c r="K80" s="106">
        <v>0.255</v>
      </c>
      <c r="L80" s="100">
        <v>0.26500000000000001</v>
      </c>
      <c r="M80" s="44">
        <v>13</v>
      </c>
      <c r="N80" s="105">
        <v>0.33900000000000002</v>
      </c>
      <c r="O80" s="105">
        <v>0.22</v>
      </c>
      <c r="P80" s="107">
        <v>0.27</v>
      </c>
      <c r="Q80" s="100">
        <v>0.28299999999999997</v>
      </c>
      <c r="R80" s="44">
        <v>13</v>
      </c>
      <c r="S80" s="105">
        <v>0.34499999999999997</v>
      </c>
      <c r="T80" s="105">
        <v>0.23799999999999999</v>
      </c>
      <c r="U80" s="106">
        <v>0.28599999999999998</v>
      </c>
      <c r="V80" s="100">
        <v>0.29499999999999998</v>
      </c>
      <c r="W80" s="44">
        <v>12</v>
      </c>
      <c r="X80" s="105">
        <v>0.35199999999999998</v>
      </c>
      <c r="Y80" s="105">
        <v>0.24099999999999999</v>
      </c>
      <c r="Z80" s="106">
        <v>0.29199999999999998</v>
      </c>
      <c r="AA80" s="100">
        <v>0.29699999999999999</v>
      </c>
      <c r="AB80" s="44">
        <v>12</v>
      </c>
      <c r="AC80" s="105">
        <v>0.36</v>
      </c>
      <c r="AD80" s="105">
        <v>0.24199999999999999</v>
      </c>
      <c r="AE80" s="108">
        <v>0.29299999999999998</v>
      </c>
      <c r="AF80" s="38">
        <v>4.0899936483772992E-2</v>
      </c>
      <c r="AG80" s="39"/>
      <c r="AH80" s="94" t="s">
        <v>45</v>
      </c>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row>
    <row r="81" spans="1:86" s="41" customFormat="1" hidden="1" x14ac:dyDescent="0.25">
      <c r="A81" s="42" t="s">
        <v>37</v>
      </c>
      <c r="B81" s="97">
        <v>0.28000000000000003</v>
      </c>
      <c r="C81" s="98">
        <v>16</v>
      </c>
      <c r="D81" s="99">
        <v>0.29699999999999999</v>
      </c>
      <c r="E81" s="99">
        <v>0.23499999999999999</v>
      </c>
      <c r="F81" s="99">
        <v>0.27600000000000002</v>
      </c>
      <c r="G81" s="100">
        <v>0.26200000000000001</v>
      </c>
      <c r="H81" s="44">
        <v>16</v>
      </c>
      <c r="I81" s="105">
        <v>0.28299999999999997</v>
      </c>
      <c r="J81" s="105">
        <v>0.248</v>
      </c>
      <c r="K81" s="106">
        <v>0.26300000000000001</v>
      </c>
      <c r="L81" s="100">
        <v>0.26300000000000001</v>
      </c>
      <c r="M81" s="44">
        <v>16</v>
      </c>
      <c r="N81" s="105">
        <v>0.28499999999999998</v>
      </c>
      <c r="O81" s="105">
        <v>0.24</v>
      </c>
      <c r="P81" s="107">
        <v>0.26500000000000001</v>
      </c>
      <c r="Q81" s="100">
        <v>0.26500000000000001</v>
      </c>
      <c r="R81" s="44">
        <v>16</v>
      </c>
      <c r="S81" s="105">
        <v>0.28999999999999998</v>
      </c>
      <c r="T81" s="105">
        <v>0.24</v>
      </c>
      <c r="U81" s="106">
        <v>0.26700000000000002</v>
      </c>
      <c r="V81" s="100">
        <v>0.27</v>
      </c>
      <c r="W81" s="44">
        <v>15</v>
      </c>
      <c r="X81" s="105">
        <v>0.28999999999999998</v>
      </c>
      <c r="Y81" s="105">
        <v>0.24</v>
      </c>
      <c r="Z81" s="106">
        <v>0.27</v>
      </c>
      <c r="AA81" s="100">
        <v>0.27400000000000002</v>
      </c>
      <c r="AB81" s="44">
        <v>15</v>
      </c>
      <c r="AC81" s="105">
        <v>0.3</v>
      </c>
      <c r="AD81" s="105">
        <v>0.24</v>
      </c>
      <c r="AE81" s="108">
        <v>0.27300000000000002</v>
      </c>
      <c r="AF81" s="38">
        <v>1.1258809306293527E-2</v>
      </c>
      <c r="AG81" s="39"/>
      <c r="AH81" s="94" t="s">
        <v>37</v>
      </c>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row>
    <row r="82" spans="1:86" s="41" customFormat="1" hidden="1" x14ac:dyDescent="0.25">
      <c r="A82" s="104" t="s">
        <v>38</v>
      </c>
      <c r="B82" s="97">
        <v>0.40699999999999997</v>
      </c>
      <c r="C82" s="98">
        <v>15</v>
      </c>
      <c r="D82" s="99">
        <v>0.42099999999999999</v>
      </c>
      <c r="E82" s="99">
        <v>0.37</v>
      </c>
      <c r="F82" s="99">
        <v>0.40600000000000003</v>
      </c>
      <c r="G82" s="100">
        <v>0.41</v>
      </c>
      <c r="H82" s="44">
        <v>16</v>
      </c>
      <c r="I82" s="105">
        <v>0.42</v>
      </c>
      <c r="J82" s="105">
        <v>0.37</v>
      </c>
      <c r="K82" s="106">
        <v>0.40699999999999997</v>
      </c>
      <c r="L82" s="100">
        <v>0.40899999999999997</v>
      </c>
      <c r="M82" s="44">
        <v>16</v>
      </c>
      <c r="N82" s="105">
        <v>0.44</v>
      </c>
      <c r="O82" s="105">
        <v>0.36699999999999999</v>
      </c>
      <c r="P82" s="107">
        <v>0.40600000000000003</v>
      </c>
      <c r="Q82" s="100">
        <v>0.41199999999999998</v>
      </c>
      <c r="R82" s="44">
        <v>16</v>
      </c>
      <c r="S82" s="105">
        <v>0.44</v>
      </c>
      <c r="T82" s="105">
        <v>0.36299999999999999</v>
      </c>
      <c r="U82" s="106">
        <v>0.40500000000000003</v>
      </c>
      <c r="V82" s="100">
        <v>0.41399999999999998</v>
      </c>
      <c r="W82" s="44">
        <v>15</v>
      </c>
      <c r="X82" s="105">
        <v>0.44</v>
      </c>
      <c r="Y82" s="105">
        <v>0.36</v>
      </c>
      <c r="Z82" s="106">
        <v>0.41199999999999998</v>
      </c>
      <c r="AA82" s="100">
        <v>0.41399999999999998</v>
      </c>
      <c r="AB82" s="44">
        <v>15</v>
      </c>
      <c r="AC82" s="105">
        <v>0.44</v>
      </c>
      <c r="AD82" s="105">
        <v>0.35599999999999998</v>
      </c>
      <c r="AE82" s="108">
        <v>0.41099999999999998</v>
      </c>
      <c r="AF82" s="38">
        <v>2.4301515749169944E-3</v>
      </c>
      <c r="AG82" s="39"/>
      <c r="AH82" s="94" t="s">
        <v>38</v>
      </c>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row>
    <row r="83" spans="1:86" s="41" customFormat="1" hidden="1" x14ac:dyDescent="0.25">
      <c r="A83" s="42" t="s">
        <v>39</v>
      </c>
      <c r="B83" s="97">
        <v>0.36899999999999999</v>
      </c>
      <c r="C83" s="98">
        <v>16</v>
      </c>
      <c r="D83" s="99">
        <v>0.434</v>
      </c>
      <c r="E83" s="99">
        <v>0.29899999999999999</v>
      </c>
      <c r="F83" s="99">
        <v>0.36399999999999999</v>
      </c>
      <c r="G83" s="100">
        <v>0.36599999999999999</v>
      </c>
      <c r="H83" s="44">
        <v>16</v>
      </c>
      <c r="I83" s="105">
        <v>0.41399999999999998</v>
      </c>
      <c r="J83" s="105">
        <v>0.3</v>
      </c>
      <c r="K83" s="106">
        <v>0.36199999999999999</v>
      </c>
      <c r="L83" s="100">
        <v>0.374</v>
      </c>
      <c r="M83" s="44">
        <v>16</v>
      </c>
      <c r="N83" s="105">
        <v>0.42399999999999999</v>
      </c>
      <c r="O83" s="105">
        <v>0.3</v>
      </c>
      <c r="P83" s="107">
        <v>0.37</v>
      </c>
      <c r="Q83" s="100">
        <v>0.38900000000000001</v>
      </c>
      <c r="R83" s="44">
        <v>16</v>
      </c>
      <c r="S83" s="105">
        <v>0.43099999999999999</v>
      </c>
      <c r="T83" s="105">
        <v>0.3</v>
      </c>
      <c r="U83" s="106">
        <v>0.38200000000000001</v>
      </c>
      <c r="V83" s="100">
        <v>0.39</v>
      </c>
      <c r="W83" s="44">
        <v>15</v>
      </c>
      <c r="X83" s="105">
        <v>0.435</v>
      </c>
      <c r="Y83" s="105">
        <v>0.3</v>
      </c>
      <c r="Z83" s="106">
        <v>0.38800000000000001</v>
      </c>
      <c r="AA83" s="100">
        <v>0.39</v>
      </c>
      <c r="AB83" s="44">
        <v>15</v>
      </c>
      <c r="AC83" s="105">
        <v>0.434</v>
      </c>
      <c r="AD83" s="105">
        <v>0.3</v>
      </c>
      <c r="AE83" s="108">
        <v>0.38900000000000001</v>
      </c>
      <c r="AF83" s="38">
        <v>1.6005082323391484E-2</v>
      </c>
      <c r="AG83" s="39"/>
      <c r="AH83" s="94" t="s">
        <v>39</v>
      </c>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row>
    <row r="84" spans="1:86" s="41" customFormat="1" hidden="1" x14ac:dyDescent="0.25">
      <c r="A84" s="109" t="s">
        <v>40</v>
      </c>
      <c r="B84" s="97">
        <v>0.39100000000000001</v>
      </c>
      <c r="C84" s="98">
        <v>14</v>
      </c>
      <c r="D84" s="99">
        <v>0.40300000000000002</v>
      </c>
      <c r="E84" s="99">
        <v>0.371</v>
      </c>
      <c r="F84" s="99">
        <v>0.39100000000000001</v>
      </c>
      <c r="G84" s="100">
        <v>0.40899999999999997</v>
      </c>
      <c r="H84" s="44">
        <v>14</v>
      </c>
      <c r="I84" s="105">
        <v>0.42</v>
      </c>
      <c r="J84" s="105">
        <v>0.38500000000000001</v>
      </c>
      <c r="K84" s="106">
        <v>0.40600000000000003</v>
      </c>
      <c r="L84" s="100">
        <v>0.40600000000000003</v>
      </c>
      <c r="M84" s="44">
        <v>14</v>
      </c>
      <c r="N84" s="105">
        <v>0.42599999999999999</v>
      </c>
      <c r="O84" s="105">
        <v>0.38500000000000001</v>
      </c>
      <c r="P84" s="107">
        <v>0.40699999999999997</v>
      </c>
      <c r="Q84" s="100">
        <v>0.40899999999999997</v>
      </c>
      <c r="R84" s="44">
        <v>14</v>
      </c>
      <c r="S84" s="105">
        <v>0.42899999999999999</v>
      </c>
      <c r="T84" s="105">
        <v>0.38500000000000001</v>
      </c>
      <c r="U84" s="106">
        <v>0.40699999999999997</v>
      </c>
      <c r="V84" s="100">
        <v>0.41399999999999998</v>
      </c>
      <c r="W84" s="44">
        <v>13</v>
      </c>
      <c r="X84" s="105">
        <v>0.433</v>
      </c>
      <c r="Y84" s="105">
        <v>0.38600000000000001</v>
      </c>
      <c r="Z84" s="106">
        <v>0.41199999999999998</v>
      </c>
      <c r="AA84" s="100">
        <v>0.41399999999999998</v>
      </c>
      <c r="AB84" s="44">
        <v>13</v>
      </c>
      <c r="AC84" s="105">
        <v>0.435</v>
      </c>
      <c r="AD84" s="105">
        <v>0.38600000000000001</v>
      </c>
      <c r="AE84" s="108">
        <v>0.41099999999999998</v>
      </c>
      <c r="AF84" s="38">
        <v>3.0423229451390643E-3</v>
      </c>
      <c r="AG84" s="39"/>
      <c r="AH84" s="94" t="s">
        <v>40</v>
      </c>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row>
    <row r="85" spans="1:86" s="41" customFormat="1" hidden="1" x14ac:dyDescent="0.25">
      <c r="A85" s="110" t="s">
        <v>41</v>
      </c>
      <c r="B85" s="97">
        <v>0.28899999999999998</v>
      </c>
      <c r="C85" s="98">
        <v>16</v>
      </c>
      <c r="D85" s="99">
        <v>0.30599999999999999</v>
      </c>
      <c r="E85" s="99">
        <v>0.27100000000000002</v>
      </c>
      <c r="F85" s="99">
        <v>0.28699999999999998</v>
      </c>
      <c r="G85" s="100">
        <v>0.28599999999999998</v>
      </c>
      <c r="H85" s="44">
        <v>16</v>
      </c>
      <c r="I85" s="105">
        <v>0.3</v>
      </c>
      <c r="J85" s="105">
        <v>0.27100000000000002</v>
      </c>
      <c r="K85" s="106">
        <v>0.28499999999999998</v>
      </c>
      <c r="L85" s="100">
        <v>0.28799999999999998</v>
      </c>
      <c r="M85" s="44">
        <v>16</v>
      </c>
      <c r="N85" s="105">
        <v>0.3</v>
      </c>
      <c r="O85" s="105">
        <v>0.26700000000000002</v>
      </c>
      <c r="P85" s="107">
        <v>0.28699999999999998</v>
      </c>
      <c r="Q85" s="100">
        <v>0.28999999999999998</v>
      </c>
      <c r="R85" s="44">
        <v>16</v>
      </c>
      <c r="S85" s="105">
        <v>0.31</v>
      </c>
      <c r="T85" s="105">
        <v>0.26700000000000002</v>
      </c>
      <c r="U85" s="106">
        <v>0.28899999999999998</v>
      </c>
      <c r="V85" s="100">
        <v>0.29399999999999998</v>
      </c>
      <c r="W85" s="44">
        <v>15</v>
      </c>
      <c r="X85" s="105">
        <v>0.31</v>
      </c>
      <c r="Y85" s="105">
        <v>0.26</v>
      </c>
      <c r="Z85" s="106">
        <v>0.29199999999999998</v>
      </c>
      <c r="AA85" s="100">
        <v>0.29699999999999999</v>
      </c>
      <c r="AB85" s="44">
        <v>15</v>
      </c>
      <c r="AC85" s="105">
        <v>0.32</v>
      </c>
      <c r="AD85" s="105">
        <v>0.25900000000000001</v>
      </c>
      <c r="AE85" s="108">
        <v>0.29399999999999998</v>
      </c>
      <c r="AF85" s="38">
        <v>9.4797326990454511E-3</v>
      </c>
      <c r="AG85" s="39"/>
      <c r="AH85" s="94" t="s">
        <v>41</v>
      </c>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row>
    <row r="86" spans="1:86" s="68" customFormat="1" hidden="1" x14ac:dyDescent="0.25">
      <c r="A86" s="110" t="s">
        <v>42</v>
      </c>
      <c r="B86" s="97">
        <v>0.41799999999999998</v>
      </c>
      <c r="C86" s="98">
        <v>16</v>
      </c>
      <c r="D86" s="99">
        <v>0.438</v>
      </c>
      <c r="E86" s="99">
        <v>0.39200000000000002</v>
      </c>
      <c r="F86" s="99">
        <v>0.41699999999999998</v>
      </c>
      <c r="G86" s="100">
        <v>0.42199999999999999</v>
      </c>
      <c r="H86" s="44">
        <v>15</v>
      </c>
      <c r="I86" s="105">
        <v>0.439</v>
      </c>
      <c r="J86" s="105">
        <v>0.40500000000000003</v>
      </c>
      <c r="K86" s="106">
        <v>0.42099999999999999</v>
      </c>
      <c r="L86" s="100">
        <v>0.42099999999999999</v>
      </c>
      <c r="M86" s="44">
        <v>15</v>
      </c>
      <c r="N86" s="105">
        <v>0.43099999999999999</v>
      </c>
      <c r="O86" s="105">
        <v>0.40699999999999997</v>
      </c>
      <c r="P86" s="107">
        <v>0.42</v>
      </c>
      <c r="Q86" s="100">
        <v>0.42</v>
      </c>
      <c r="R86" s="44">
        <v>15</v>
      </c>
      <c r="S86" s="105">
        <v>0.439</v>
      </c>
      <c r="T86" s="105">
        <v>0.40600000000000003</v>
      </c>
      <c r="U86" s="106">
        <v>0.42199999999999999</v>
      </c>
      <c r="V86" s="100">
        <v>0.42099999999999999</v>
      </c>
      <c r="W86" s="44">
        <v>15</v>
      </c>
      <c r="X86" s="105">
        <v>0.44500000000000001</v>
      </c>
      <c r="Y86" s="105">
        <v>0.40699999999999997</v>
      </c>
      <c r="Z86" s="106">
        <v>0.42199999999999999</v>
      </c>
      <c r="AA86" s="100">
        <v>0.42</v>
      </c>
      <c r="AB86" s="44">
        <v>15</v>
      </c>
      <c r="AC86" s="105">
        <v>0.45300000000000001</v>
      </c>
      <c r="AD86" s="105">
        <v>0.40300000000000002</v>
      </c>
      <c r="AE86" s="108">
        <v>0.42299999999999999</v>
      </c>
      <c r="AF86" s="38">
        <v>-1.1869457116859827E-3</v>
      </c>
      <c r="AG86" s="39"/>
      <c r="AH86" s="94" t="s">
        <v>42</v>
      </c>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row>
    <row r="87" spans="1:86" s="41" customFormat="1" hidden="1" x14ac:dyDescent="0.25">
      <c r="A87" s="111" t="s">
        <v>43</v>
      </c>
      <c r="B87" s="97">
        <v>0.41099999999999998</v>
      </c>
      <c r="C87" s="98">
        <v>15</v>
      </c>
      <c r="D87" s="99">
        <v>0.42099999999999999</v>
      </c>
      <c r="E87" s="99">
        <v>0.39500000000000002</v>
      </c>
      <c r="F87" s="99">
        <v>0.40799999999999997</v>
      </c>
      <c r="G87" s="100">
        <v>0.40600000000000003</v>
      </c>
      <c r="H87" s="44">
        <v>15</v>
      </c>
      <c r="I87" s="105">
        <v>0.41499999999999998</v>
      </c>
      <c r="J87" s="105">
        <v>0.38800000000000001</v>
      </c>
      <c r="K87" s="106">
        <v>0.40200000000000002</v>
      </c>
      <c r="L87" s="100">
        <v>0.40699999999999997</v>
      </c>
      <c r="M87" s="44">
        <v>15</v>
      </c>
      <c r="N87" s="105">
        <v>0.41399999999999998</v>
      </c>
      <c r="O87" s="105">
        <v>0.38500000000000001</v>
      </c>
      <c r="P87" s="107">
        <v>0.40500000000000003</v>
      </c>
      <c r="Q87" s="100">
        <v>0.40799999999999997</v>
      </c>
      <c r="R87" s="44">
        <v>16</v>
      </c>
      <c r="S87" s="105">
        <v>0.42</v>
      </c>
      <c r="T87" s="105">
        <v>0.38500000000000001</v>
      </c>
      <c r="U87" s="106">
        <v>0.40500000000000003</v>
      </c>
      <c r="V87" s="100">
        <v>0.40799999999999997</v>
      </c>
      <c r="W87" s="44">
        <v>14</v>
      </c>
      <c r="X87" s="105">
        <v>0.42799999999999999</v>
      </c>
      <c r="Y87" s="105">
        <v>0.38500000000000001</v>
      </c>
      <c r="Z87" s="106">
        <v>0.40500000000000003</v>
      </c>
      <c r="AA87" s="100">
        <v>0.40799999999999997</v>
      </c>
      <c r="AB87" s="44">
        <v>15</v>
      </c>
      <c r="AC87" s="105">
        <v>0.435</v>
      </c>
      <c r="AD87" s="105">
        <v>0.38600000000000001</v>
      </c>
      <c r="AE87" s="108">
        <v>0.40600000000000003</v>
      </c>
      <c r="AF87" s="38">
        <v>1.2292586203874745E-3</v>
      </c>
      <c r="AG87" s="39"/>
      <c r="AH87" s="94" t="s">
        <v>43</v>
      </c>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row>
    <row r="88" spans="1:86" s="41" customFormat="1" hidden="1" x14ac:dyDescent="0.25">
      <c r="A88" s="109" t="s">
        <v>44</v>
      </c>
      <c r="B88" s="97">
        <v>0.14099999999999999</v>
      </c>
      <c r="C88" s="98">
        <v>14</v>
      </c>
      <c r="D88" s="99">
        <v>0.17199999999999999</v>
      </c>
      <c r="E88" s="99">
        <v>0.112</v>
      </c>
      <c r="F88" s="99">
        <v>0.14399999999999999</v>
      </c>
      <c r="G88" s="100">
        <v>0.14000000000000001</v>
      </c>
      <c r="H88" s="44">
        <v>14</v>
      </c>
      <c r="I88" s="105">
        <v>0.17299999999999999</v>
      </c>
      <c r="J88" s="105">
        <v>0.11799999999999999</v>
      </c>
      <c r="K88" s="106">
        <v>0.14000000000000001</v>
      </c>
      <c r="L88" s="100">
        <v>0.14499999999999999</v>
      </c>
      <c r="M88" s="44">
        <v>14</v>
      </c>
      <c r="N88" s="105">
        <v>0.187</v>
      </c>
      <c r="O88" s="105">
        <v>0.12</v>
      </c>
      <c r="P88" s="107">
        <v>0.14599999999999999</v>
      </c>
      <c r="Q88" s="100">
        <v>0.15</v>
      </c>
      <c r="R88" s="44">
        <v>14</v>
      </c>
      <c r="S88" s="105">
        <v>0.19600000000000001</v>
      </c>
      <c r="T88" s="105">
        <v>0.121</v>
      </c>
      <c r="U88" s="106">
        <v>0.154</v>
      </c>
      <c r="V88" s="100">
        <v>0.157</v>
      </c>
      <c r="W88" s="44">
        <v>13</v>
      </c>
      <c r="X88" s="105">
        <v>0.20899999999999999</v>
      </c>
      <c r="Y88" s="105">
        <v>0.124</v>
      </c>
      <c r="Z88" s="106">
        <v>0.156</v>
      </c>
      <c r="AA88" s="100">
        <v>0.16</v>
      </c>
      <c r="AB88" s="44">
        <v>13</v>
      </c>
      <c r="AC88" s="105">
        <v>0.222</v>
      </c>
      <c r="AD88" s="105">
        <v>0.125</v>
      </c>
      <c r="AE88" s="108">
        <v>0.16</v>
      </c>
      <c r="AF88" s="38">
        <v>3.3946307914341167E-2</v>
      </c>
      <c r="AG88" s="39"/>
      <c r="AH88" s="94" t="s">
        <v>44</v>
      </c>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row>
    <row r="89" spans="1:86" s="41" customFormat="1" ht="16.5" customHeight="1" x14ac:dyDescent="0.25">
      <c r="A89" s="32" t="s">
        <v>46</v>
      </c>
      <c r="B89" s="97">
        <v>7.0999999999999994E-2</v>
      </c>
      <c r="C89" s="98">
        <v>19</v>
      </c>
      <c r="D89" s="99">
        <v>0.09</v>
      </c>
      <c r="E89" s="99">
        <v>5.8000000000000003E-2</v>
      </c>
      <c r="F89" s="99">
        <v>7.2300000000000003E-2</v>
      </c>
      <c r="G89" s="100">
        <v>6.8000000000000005E-2</v>
      </c>
      <c r="H89" s="35">
        <v>19</v>
      </c>
      <c r="I89" s="101">
        <v>8.3000000000000004E-2</v>
      </c>
      <c r="J89" s="101">
        <v>0.06</v>
      </c>
      <c r="K89" s="102">
        <v>6.9000000000000006E-2</v>
      </c>
      <c r="L89" s="100">
        <v>7.1999999999999995E-2</v>
      </c>
      <c r="M89" s="35">
        <v>18</v>
      </c>
      <c r="N89" s="101">
        <v>9.5000000000000001E-2</v>
      </c>
      <c r="O89" s="101">
        <v>0.06</v>
      </c>
      <c r="P89" s="102">
        <v>7.2999999999999995E-2</v>
      </c>
      <c r="Q89" s="100">
        <v>7.3999999999999996E-2</v>
      </c>
      <c r="R89" s="35">
        <v>18</v>
      </c>
      <c r="S89" s="101">
        <v>0.105</v>
      </c>
      <c r="T89" s="101">
        <v>0.06</v>
      </c>
      <c r="U89" s="102">
        <v>7.6999999999999999E-2</v>
      </c>
      <c r="V89" s="100">
        <v>7.5999999999999998E-2</v>
      </c>
      <c r="W89" s="35">
        <v>16</v>
      </c>
      <c r="X89" s="101">
        <v>0.115</v>
      </c>
      <c r="Y89" s="101">
        <v>0.06</v>
      </c>
      <c r="Z89" s="102">
        <v>7.9000000000000001E-2</v>
      </c>
      <c r="AA89" s="100">
        <v>7.6999999999999999E-2</v>
      </c>
      <c r="AB89" s="35">
        <v>16</v>
      </c>
      <c r="AC89" s="101">
        <v>0.12</v>
      </c>
      <c r="AD89" s="101">
        <v>0.06</v>
      </c>
      <c r="AE89" s="103">
        <v>0.08</v>
      </c>
      <c r="AF89" s="38">
        <v>3.1562279352950862E-2</v>
      </c>
      <c r="AG89" s="39"/>
      <c r="AH89" s="94" t="s">
        <v>46</v>
      </c>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row>
    <row r="90" spans="1:86" s="41" customFormat="1" x14ac:dyDescent="0.25">
      <c r="A90" s="112" t="s">
        <v>58</v>
      </c>
      <c r="B90" s="97">
        <v>0.31900000000000001</v>
      </c>
      <c r="C90" s="113">
        <v>20</v>
      </c>
      <c r="D90" s="114">
        <v>0.32900000000000001</v>
      </c>
      <c r="E90" s="114">
        <v>0.311</v>
      </c>
      <c r="F90" s="114">
        <v>0.31850000000000001</v>
      </c>
      <c r="G90" s="100">
        <v>0.307</v>
      </c>
      <c r="H90" s="115">
        <v>20</v>
      </c>
      <c r="I90" s="116">
        <v>0.313</v>
      </c>
      <c r="J90" s="116">
        <v>0.29699999999999999</v>
      </c>
      <c r="K90" s="117">
        <v>0.30599999999999999</v>
      </c>
      <c r="L90" s="100">
        <v>0.313</v>
      </c>
      <c r="M90" s="115">
        <v>18</v>
      </c>
      <c r="N90" s="116">
        <v>0.32300000000000001</v>
      </c>
      <c r="O90" s="116">
        <v>0.3</v>
      </c>
      <c r="P90" s="118">
        <v>0.307</v>
      </c>
      <c r="Q90" s="100">
        <v>0.316</v>
      </c>
      <c r="R90" s="115">
        <v>18</v>
      </c>
      <c r="S90" s="116">
        <v>0.32800000000000001</v>
      </c>
      <c r="T90" s="116">
        <v>0.29799999999999999</v>
      </c>
      <c r="U90" s="117">
        <v>0.317</v>
      </c>
      <c r="V90" s="100">
        <v>0.32100000000000001</v>
      </c>
      <c r="W90" s="115">
        <v>16</v>
      </c>
      <c r="X90" s="116">
        <v>0.33800000000000002</v>
      </c>
      <c r="Y90" s="116">
        <v>0.29699999999999999</v>
      </c>
      <c r="Z90" s="117">
        <v>0.316</v>
      </c>
      <c r="AA90" s="100">
        <v>0.32300000000000001</v>
      </c>
      <c r="AB90" s="115">
        <v>16</v>
      </c>
      <c r="AC90" s="116">
        <v>0.34599999999999997</v>
      </c>
      <c r="AD90" s="116">
        <v>0.29599999999999999</v>
      </c>
      <c r="AE90" s="119">
        <v>0.318</v>
      </c>
      <c r="AF90" s="38">
        <v>1.2782146013674112E-2</v>
      </c>
      <c r="AG90" s="39"/>
      <c r="AH90" s="94" t="s">
        <v>58</v>
      </c>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row>
    <row r="91" spans="1:86" s="41" customFormat="1" x14ac:dyDescent="0.25">
      <c r="A91" s="120" t="s">
        <v>24</v>
      </c>
      <c r="B91" s="33" t="s">
        <v>24</v>
      </c>
      <c r="C91" s="43" t="s">
        <v>24</v>
      </c>
      <c r="D91" s="43" t="s">
        <v>24</v>
      </c>
      <c r="E91" s="43" t="s">
        <v>24</v>
      </c>
      <c r="F91" s="43" t="s">
        <v>24</v>
      </c>
      <c r="G91" s="33" t="s">
        <v>24</v>
      </c>
      <c r="H91" s="44" t="s">
        <v>24</v>
      </c>
      <c r="I91" s="43" t="s">
        <v>24</v>
      </c>
      <c r="J91" s="43" t="s">
        <v>24</v>
      </c>
      <c r="K91" s="45" t="s">
        <v>24</v>
      </c>
      <c r="L91" s="33" t="s">
        <v>24</v>
      </c>
      <c r="M91" s="44" t="s">
        <v>24</v>
      </c>
      <c r="N91" s="43" t="s">
        <v>24</v>
      </c>
      <c r="O91" s="43" t="s">
        <v>24</v>
      </c>
      <c r="P91" s="45" t="s">
        <v>24</v>
      </c>
      <c r="Q91" s="33" t="s">
        <v>24</v>
      </c>
      <c r="R91" s="44" t="s">
        <v>24</v>
      </c>
      <c r="S91" s="43" t="s">
        <v>24</v>
      </c>
      <c r="T91" s="43" t="s">
        <v>24</v>
      </c>
      <c r="U91" s="45" t="s">
        <v>24</v>
      </c>
      <c r="V91" s="33" t="s">
        <v>24</v>
      </c>
      <c r="W91" s="44" t="s">
        <v>24</v>
      </c>
      <c r="X91" s="43" t="s">
        <v>24</v>
      </c>
      <c r="Y91" s="43" t="s">
        <v>24</v>
      </c>
      <c r="Z91" s="45" t="s">
        <v>24</v>
      </c>
      <c r="AA91" s="33" t="s">
        <v>24</v>
      </c>
      <c r="AB91" s="44" t="s">
        <v>24</v>
      </c>
      <c r="AC91" s="43" t="s">
        <v>24</v>
      </c>
      <c r="AD91" s="43" t="s">
        <v>24</v>
      </c>
      <c r="AE91" s="46" t="s">
        <v>24</v>
      </c>
      <c r="AF91" s="38"/>
      <c r="AG91" s="39"/>
      <c r="AH91" s="94" t="s">
        <v>24</v>
      </c>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row>
    <row r="92" spans="1:86" s="41" customFormat="1" x14ac:dyDescent="0.25">
      <c r="A92" s="95" t="s">
        <v>59</v>
      </c>
      <c r="B92" s="33" t="s">
        <v>24</v>
      </c>
      <c r="C92" s="43" t="s">
        <v>24</v>
      </c>
      <c r="D92" s="43" t="s">
        <v>24</v>
      </c>
      <c r="E92" s="43" t="s">
        <v>24</v>
      </c>
      <c r="F92" s="43" t="s">
        <v>24</v>
      </c>
      <c r="G92" s="33" t="s">
        <v>24</v>
      </c>
      <c r="H92" s="44" t="s">
        <v>24</v>
      </c>
      <c r="I92" s="43" t="s">
        <v>24</v>
      </c>
      <c r="J92" s="43" t="s">
        <v>24</v>
      </c>
      <c r="K92" s="45" t="s">
        <v>24</v>
      </c>
      <c r="L92" s="33" t="s">
        <v>24</v>
      </c>
      <c r="M92" s="44" t="s">
        <v>24</v>
      </c>
      <c r="N92" s="43" t="s">
        <v>24</v>
      </c>
      <c r="O92" s="43" t="s">
        <v>24</v>
      </c>
      <c r="P92" s="45" t="s">
        <v>24</v>
      </c>
      <c r="Q92" s="33" t="s">
        <v>24</v>
      </c>
      <c r="R92" s="44" t="s">
        <v>24</v>
      </c>
      <c r="S92" s="43" t="s">
        <v>24</v>
      </c>
      <c r="T92" s="43" t="s">
        <v>24</v>
      </c>
      <c r="U92" s="45" t="s">
        <v>24</v>
      </c>
      <c r="V92" s="33" t="s">
        <v>24</v>
      </c>
      <c r="W92" s="44" t="s">
        <v>24</v>
      </c>
      <c r="X92" s="43" t="s">
        <v>24</v>
      </c>
      <c r="Y92" s="43" t="s">
        <v>24</v>
      </c>
      <c r="Z92" s="45" t="s">
        <v>24</v>
      </c>
      <c r="AA92" s="33" t="s">
        <v>24</v>
      </c>
      <c r="AB92" s="44" t="s">
        <v>24</v>
      </c>
      <c r="AC92" s="43" t="s">
        <v>24</v>
      </c>
      <c r="AD92" s="43" t="s">
        <v>24</v>
      </c>
      <c r="AE92" s="46" t="s">
        <v>24</v>
      </c>
      <c r="AF92" s="38"/>
      <c r="AG92" s="39"/>
      <c r="AH92" s="94" t="s">
        <v>59</v>
      </c>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row>
    <row r="93" spans="1:86" s="41" customFormat="1" x14ac:dyDescent="0.25">
      <c r="A93" s="90" t="s">
        <v>25</v>
      </c>
      <c r="B93" s="33">
        <v>1012</v>
      </c>
      <c r="C93" s="43">
        <v>17</v>
      </c>
      <c r="D93" s="43">
        <v>1074</v>
      </c>
      <c r="E93" s="43">
        <v>945</v>
      </c>
      <c r="F93" s="43">
        <v>1013</v>
      </c>
      <c r="G93" s="33">
        <v>4252</v>
      </c>
      <c r="H93" s="44">
        <v>17</v>
      </c>
      <c r="I93" s="43">
        <v>4521</v>
      </c>
      <c r="J93" s="43">
        <v>4129</v>
      </c>
      <c r="K93" s="45">
        <v>4280</v>
      </c>
      <c r="L93" s="33">
        <v>4240</v>
      </c>
      <c r="M93" s="44">
        <v>19</v>
      </c>
      <c r="N93" s="43">
        <v>4830</v>
      </c>
      <c r="O93" s="43">
        <v>4058</v>
      </c>
      <c r="P93" s="45">
        <v>4282</v>
      </c>
      <c r="Q93" s="33">
        <v>4240</v>
      </c>
      <c r="R93" s="44">
        <v>19</v>
      </c>
      <c r="S93" s="43">
        <v>4730</v>
      </c>
      <c r="T93" s="43">
        <v>4038</v>
      </c>
      <c r="U93" s="45">
        <v>4285</v>
      </c>
      <c r="V93" s="33">
        <v>4240</v>
      </c>
      <c r="W93" s="44">
        <v>17</v>
      </c>
      <c r="X93" s="43">
        <v>4429</v>
      </c>
      <c r="Y93" s="43">
        <v>4085</v>
      </c>
      <c r="Z93" s="45">
        <v>4272</v>
      </c>
      <c r="AA93" s="33">
        <v>4230</v>
      </c>
      <c r="AB93" s="44">
        <v>17</v>
      </c>
      <c r="AC93" s="43">
        <v>4459</v>
      </c>
      <c r="AD93" s="43">
        <v>4009</v>
      </c>
      <c r="AE93" s="46">
        <v>4250</v>
      </c>
      <c r="AF93" s="38">
        <v>-1.2960262869661232E-3</v>
      </c>
      <c r="AG93" s="39"/>
      <c r="AH93" s="94" t="s">
        <v>25</v>
      </c>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row>
    <row r="94" spans="1:86" s="41" customFormat="1" x14ac:dyDescent="0.25">
      <c r="A94" s="90" t="s">
        <v>51</v>
      </c>
      <c r="B94" s="33">
        <v>1409</v>
      </c>
      <c r="C94" s="43">
        <v>17</v>
      </c>
      <c r="D94" s="43">
        <v>1947</v>
      </c>
      <c r="E94" s="43">
        <v>1098</v>
      </c>
      <c r="F94" s="43">
        <v>1411</v>
      </c>
      <c r="G94" s="33">
        <v>5037</v>
      </c>
      <c r="H94" s="44">
        <v>19</v>
      </c>
      <c r="I94" s="43">
        <v>6871</v>
      </c>
      <c r="J94" s="43">
        <v>4848</v>
      </c>
      <c r="K94" s="45">
        <v>5202</v>
      </c>
      <c r="L94" s="33">
        <v>5263</v>
      </c>
      <c r="M94" s="44">
        <v>18</v>
      </c>
      <c r="N94" s="43">
        <v>5752</v>
      </c>
      <c r="O94" s="43">
        <v>4853</v>
      </c>
      <c r="P94" s="45">
        <v>5286</v>
      </c>
      <c r="Q94" s="33">
        <v>5405</v>
      </c>
      <c r="R94" s="44">
        <v>18</v>
      </c>
      <c r="S94" s="43">
        <v>5982</v>
      </c>
      <c r="T94" s="43">
        <v>4846</v>
      </c>
      <c r="U94" s="45">
        <v>5431</v>
      </c>
      <c r="V94" s="33">
        <v>5645</v>
      </c>
      <c r="W94" s="44">
        <v>16</v>
      </c>
      <c r="X94" s="43">
        <v>6681</v>
      </c>
      <c r="Y94" s="43">
        <v>4846</v>
      </c>
      <c r="Z94" s="45">
        <v>5655</v>
      </c>
      <c r="AA94" s="33">
        <v>5753</v>
      </c>
      <c r="AB94" s="44">
        <v>16</v>
      </c>
      <c r="AC94" s="43">
        <v>7297</v>
      </c>
      <c r="AD94" s="43">
        <v>4846</v>
      </c>
      <c r="AE94" s="46">
        <v>5789</v>
      </c>
      <c r="AF94" s="38">
        <v>3.3785903198907841E-2</v>
      </c>
      <c r="AG94" s="39"/>
      <c r="AH94" s="94" t="s">
        <v>51</v>
      </c>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row>
    <row r="95" spans="1:86" s="41" customFormat="1" x14ac:dyDescent="0.25">
      <c r="A95" s="42" t="s">
        <v>60</v>
      </c>
      <c r="B95" s="33">
        <v>1536</v>
      </c>
      <c r="C95" s="43">
        <v>16</v>
      </c>
      <c r="D95" s="43">
        <v>1704</v>
      </c>
      <c r="E95" s="43">
        <v>1250</v>
      </c>
      <c r="F95" s="43">
        <v>1528</v>
      </c>
      <c r="G95" s="33">
        <v>5696</v>
      </c>
      <c r="H95" s="44">
        <v>18</v>
      </c>
      <c r="I95" s="43">
        <v>6684</v>
      </c>
      <c r="J95" s="43">
        <v>5491</v>
      </c>
      <c r="K95" s="45">
        <v>5796</v>
      </c>
      <c r="L95" s="33">
        <v>5941</v>
      </c>
      <c r="M95" s="44">
        <v>17</v>
      </c>
      <c r="N95" s="43">
        <v>6477</v>
      </c>
      <c r="O95" s="43">
        <v>5491</v>
      </c>
      <c r="P95" s="45">
        <v>5975</v>
      </c>
      <c r="Q95" s="33">
        <v>6113</v>
      </c>
      <c r="R95" s="44">
        <v>17</v>
      </c>
      <c r="S95" s="43">
        <v>6987</v>
      </c>
      <c r="T95" s="43">
        <v>5449</v>
      </c>
      <c r="U95" s="45">
        <v>6106</v>
      </c>
      <c r="V95" s="33">
        <v>6322</v>
      </c>
      <c r="W95" s="44">
        <v>15</v>
      </c>
      <c r="X95" s="43">
        <v>7764</v>
      </c>
      <c r="Y95" s="43">
        <v>5449</v>
      </c>
      <c r="Z95" s="45">
        <v>6321</v>
      </c>
      <c r="AA95" s="33">
        <v>6399</v>
      </c>
      <c r="AB95" s="44">
        <v>15</v>
      </c>
      <c r="AC95" s="43">
        <v>8031</v>
      </c>
      <c r="AD95" s="43">
        <v>5449</v>
      </c>
      <c r="AE95" s="46">
        <v>6430</v>
      </c>
      <c r="AF95" s="38">
        <v>2.9521764916543569E-2</v>
      </c>
      <c r="AG95" s="39"/>
      <c r="AH95" s="94" t="s">
        <v>60</v>
      </c>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row>
    <row r="96" spans="1:86" s="41" customFormat="1" x14ac:dyDescent="0.25">
      <c r="A96" s="90" t="s">
        <v>36</v>
      </c>
      <c r="B96" s="33">
        <v>442</v>
      </c>
      <c r="C96" s="43">
        <v>18</v>
      </c>
      <c r="D96" s="43">
        <v>492</v>
      </c>
      <c r="E96" s="43">
        <v>389</v>
      </c>
      <c r="F96" s="43">
        <v>441</v>
      </c>
      <c r="G96" s="33">
        <v>1894</v>
      </c>
      <c r="H96" s="44">
        <v>19</v>
      </c>
      <c r="I96" s="43">
        <v>2494</v>
      </c>
      <c r="J96" s="43">
        <v>1759</v>
      </c>
      <c r="K96" s="45">
        <v>1956</v>
      </c>
      <c r="L96" s="33">
        <v>1890</v>
      </c>
      <c r="M96" s="44">
        <v>19</v>
      </c>
      <c r="N96" s="43">
        <v>2375</v>
      </c>
      <c r="O96" s="43">
        <v>1767</v>
      </c>
      <c r="P96" s="45">
        <v>1940</v>
      </c>
      <c r="Q96" s="33">
        <v>1817</v>
      </c>
      <c r="R96" s="44">
        <v>19</v>
      </c>
      <c r="S96" s="43">
        <v>2375</v>
      </c>
      <c r="T96" s="43">
        <v>1403</v>
      </c>
      <c r="U96" s="45">
        <v>1850</v>
      </c>
      <c r="V96" s="33">
        <v>1840</v>
      </c>
      <c r="W96" s="44">
        <v>17</v>
      </c>
      <c r="X96" s="43">
        <v>2100</v>
      </c>
      <c r="Y96" s="43">
        <v>1411</v>
      </c>
      <c r="Z96" s="45">
        <v>1823</v>
      </c>
      <c r="AA96" s="33">
        <v>1823</v>
      </c>
      <c r="AB96" s="44">
        <v>17</v>
      </c>
      <c r="AC96" s="43">
        <v>2133</v>
      </c>
      <c r="AD96" s="43">
        <v>1420</v>
      </c>
      <c r="AE96" s="46">
        <v>1820</v>
      </c>
      <c r="AF96" s="38">
        <v>-9.5064005143574715E-3</v>
      </c>
      <c r="AG96" s="39"/>
      <c r="AH96" s="94" t="s">
        <v>36</v>
      </c>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row>
    <row r="97" spans="1:86" s="41" customFormat="1" x14ac:dyDescent="0.25">
      <c r="A97" s="90" t="s">
        <v>16</v>
      </c>
      <c r="B97" s="33">
        <v>95</v>
      </c>
      <c r="C97" s="43">
        <v>15</v>
      </c>
      <c r="D97" s="43">
        <v>125</v>
      </c>
      <c r="E97" s="43">
        <v>70</v>
      </c>
      <c r="F97" s="43">
        <v>96</v>
      </c>
      <c r="G97" s="33">
        <v>400</v>
      </c>
      <c r="H97" s="44">
        <v>18</v>
      </c>
      <c r="I97" s="43">
        <v>596</v>
      </c>
      <c r="J97" s="43">
        <v>269</v>
      </c>
      <c r="K97" s="45">
        <v>404</v>
      </c>
      <c r="L97" s="33">
        <v>428</v>
      </c>
      <c r="M97" s="44">
        <v>18</v>
      </c>
      <c r="N97" s="43">
        <v>623</v>
      </c>
      <c r="O97" s="43">
        <v>261</v>
      </c>
      <c r="P97" s="45">
        <v>431</v>
      </c>
      <c r="Q97" s="33">
        <v>441</v>
      </c>
      <c r="R97" s="44">
        <v>17</v>
      </c>
      <c r="S97" s="43">
        <v>560</v>
      </c>
      <c r="T97" s="43">
        <v>234</v>
      </c>
      <c r="U97" s="45">
        <v>421</v>
      </c>
      <c r="V97" s="33">
        <v>402</v>
      </c>
      <c r="W97" s="44">
        <v>16</v>
      </c>
      <c r="X97" s="43">
        <v>578</v>
      </c>
      <c r="Y97" s="43">
        <v>236</v>
      </c>
      <c r="Z97" s="45">
        <v>413</v>
      </c>
      <c r="AA97" s="33">
        <v>387</v>
      </c>
      <c r="AB97" s="44">
        <v>16</v>
      </c>
      <c r="AC97" s="43">
        <v>686</v>
      </c>
      <c r="AD97" s="43">
        <v>238</v>
      </c>
      <c r="AE97" s="46">
        <v>409</v>
      </c>
      <c r="AF97" s="38">
        <v>-8.2259437526609469E-3</v>
      </c>
      <c r="AG97" s="39"/>
      <c r="AH97" s="94" t="s">
        <v>16</v>
      </c>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row>
    <row r="98" spans="1:86" s="68" customFormat="1" x14ac:dyDescent="0.25">
      <c r="A98" s="90" t="s">
        <v>46</v>
      </c>
      <c r="B98" s="33">
        <v>105</v>
      </c>
      <c r="C98" s="43">
        <v>18</v>
      </c>
      <c r="D98" s="43">
        <v>182</v>
      </c>
      <c r="E98" s="43">
        <v>84</v>
      </c>
      <c r="F98" s="43">
        <v>119</v>
      </c>
      <c r="G98" s="33">
        <v>414</v>
      </c>
      <c r="H98" s="44">
        <v>19</v>
      </c>
      <c r="I98" s="43">
        <v>446</v>
      </c>
      <c r="J98" s="43">
        <v>389</v>
      </c>
      <c r="K98" s="45">
        <v>414</v>
      </c>
      <c r="L98" s="33">
        <v>408</v>
      </c>
      <c r="M98" s="44">
        <v>19</v>
      </c>
      <c r="N98" s="43">
        <v>438</v>
      </c>
      <c r="O98" s="43">
        <v>380</v>
      </c>
      <c r="P98" s="45">
        <v>407</v>
      </c>
      <c r="Q98" s="33">
        <v>408</v>
      </c>
      <c r="R98" s="44">
        <v>19</v>
      </c>
      <c r="S98" s="43">
        <v>445</v>
      </c>
      <c r="T98" s="43">
        <v>373</v>
      </c>
      <c r="U98" s="45">
        <v>409</v>
      </c>
      <c r="V98" s="33">
        <v>408</v>
      </c>
      <c r="W98" s="44">
        <v>17</v>
      </c>
      <c r="X98" s="43">
        <v>439</v>
      </c>
      <c r="Y98" s="43">
        <v>366</v>
      </c>
      <c r="Z98" s="45">
        <v>409</v>
      </c>
      <c r="AA98" s="33">
        <v>410</v>
      </c>
      <c r="AB98" s="44">
        <v>17</v>
      </c>
      <c r="AC98" s="43">
        <v>448</v>
      </c>
      <c r="AD98" s="43">
        <v>359</v>
      </c>
      <c r="AE98" s="46">
        <v>410</v>
      </c>
      <c r="AF98" s="38">
        <v>-2.424260255040056E-3</v>
      </c>
      <c r="AG98" s="39"/>
      <c r="AH98" s="94" t="s">
        <v>46</v>
      </c>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row>
    <row r="99" spans="1:86" s="122" customFormat="1" x14ac:dyDescent="0.25">
      <c r="A99" s="90" t="s">
        <v>47</v>
      </c>
      <c r="B99" s="33">
        <v>261</v>
      </c>
      <c r="C99" s="43">
        <v>18</v>
      </c>
      <c r="D99" s="43">
        <v>323</v>
      </c>
      <c r="E99" s="43">
        <v>205</v>
      </c>
      <c r="F99" s="43">
        <v>255</v>
      </c>
      <c r="G99" s="33">
        <v>1013</v>
      </c>
      <c r="H99" s="44">
        <v>19</v>
      </c>
      <c r="I99" s="43">
        <v>1292</v>
      </c>
      <c r="J99" s="43">
        <v>899</v>
      </c>
      <c r="K99" s="45">
        <v>1041</v>
      </c>
      <c r="L99" s="33">
        <v>975</v>
      </c>
      <c r="M99" s="44">
        <v>19</v>
      </c>
      <c r="N99" s="43">
        <v>1292</v>
      </c>
      <c r="O99" s="43">
        <v>825</v>
      </c>
      <c r="P99" s="45">
        <v>1000</v>
      </c>
      <c r="Q99" s="33">
        <v>947</v>
      </c>
      <c r="R99" s="44">
        <v>19</v>
      </c>
      <c r="S99" s="43">
        <v>1292</v>
      </c>
      <c r="T99" s="43">
        <v>712</v>
      </c>
      <c r="U99" s="45">
        <v>971</v>
      </c>
      <c r="V99" s="33">
        <v>929</v>
      </c>
      <c r="W99" s="44">
        <v>17</v>
      </c>
      <c r="X99" s="43">
        <v>1292</v>
      </c>
      <c r="Y99" s="43">
        <v>700</v>
      </c>
      <c r="Z99" s="45">
        <v>948</v>
      </c>
      <c r="AA99" s="33">
        <v>929</v>
      </c>
      <c r="AB99" s="44">
        <v>17</v>
      </c>
      <c r="AC99" s="43">
        <v>1292</v>
      </c>
      <c r="AD99" s="43">
        <v>585</v>
      </c>
      <c r="AE99" s="46">
        <v>910</v>
      </c>
      <c r="AF99" s="38">
        <v>-2.1408211624788231E-2</v>
      </c>
      <c r="AG99" s="39"/>
      <c r="AH99" s="94" t="s">
        <v>47</v>
      </c>
      <c r="AI99" s="121"/>
      <c r="AJ99" s="121"/>
      <c r="AK99" s="121"/>
      <c r="AL99" s="121"/>
      <c r="AM99" s="121"/>
      <c r="AN99" s="121"/>
      <c r="AO99" s="121"/>
      <c r="AP99" s="121"/>
      <c r="AQ99" s="121"/>
      <c r="AR99" s="121"/>
      <c r="AS99" s="121"/>
      <c r="AT99" s="121"/>
      <c r="AU99" s="121"/>
      <c r="AV99" s="121"/>
      <c r="AW99" s="121"/>
      <c r="AX99" s="121"/>
      <c r="AY99" s="121"/>
      <c r="AZ99" s="121"/>
      <c r="BA99" s="121"/>
      <c r="BB99" s="121"/>
      <c r="BC99" s="121"/>
      <c r="BD99" s="121"/>
      <c r="BE99" s="121"/>
      <c r="BF99" s="121"/>
      <c r="BG99" s="121"/>
      <c r="BH99" s="121"/>
      <c r="BI99" s="121"/>
      <c r="BJ99" s="121"/>
      <c r="BK99" s="121"/>
      <c r="BL99" s="121"/>
      <c r="BM99" s="121"/>
      <c r="BN99" s="121"/>
      <c r="BO99" s="121"/>
      <c r="BP99" s="121"/>
      <c r="BQ99" s="121"/>
      <c r="BR99" s="121"/>
      <c r="BS99" s="121"/>
      <c r="BT99" s="121"/>
      <c r="BU99" s="121"/>
      <c r="BV99" s="121"/>
      <c r="BW99" s="121"/>
      <c r="BX99" s="121"/>
      <c r="BY99" s="121"/>
      <c r="BZ99" s="121"/>
      <c r="CA99" s="121"/>
      <c r="CB99" s="121"/>
      <c r="CC99" s="121"/>
      <c r="CD99" s="121"/>
      <c r="CE99" s="121"/>
      <c r="CF99" s="121"/>
      <c r="CG99" s="121"/>
      <c r="CH99" s="121"/>
    </row>
    <row r="100" spans="1:86" s="41" customFormat="1" x14ac:dyDescent="0.25">
      <c r="A100" s="93" t="s">
        <v>61</v>
      </c>
      <c r="B100" s="33">
        <v>3303</v>
      </c>
      <c r="C100" s="113">
        <v>17</v>
      </c>
      <c r="D100" s="123">
        <v>3998</v>
      </c>
      <c r="E100" s="123">
        <v>3023</v>
      </c>
      <c r="F100" s="92">
        <v>3336</v>
      </c>
      <c r="G100" s="33">
        <v>12966</v>
      </c>
      <c r="H100" s="115">
        <v>19</v>
      </c>
      <c r="I100" s="124">
        <v>16287</v>
      </c>
      <c r="J100" s="124">
        <v>12630</v>
      </c>
      <c r="K100" s="125">
        <v>13148</v>
      </c>
      <c r="L100" s="126">
        <v>13191</v>
      </c>
      <c r="M100" s="115">
        <v>19</v>
      </c>
      <c r="N100" s="124">
        <v>18638</v>
      </c>
      <c r="O100" s="124">
        <v>12788</v>
      </c>
      <c r="P100" s="127">
        <v>13490</v>
      </c>
      <c r="Q100" s="126">
        <v>13246</v>
      </c>
      <c r="R100" s="115">
        <v>19</v>
      </c>
      <c r="S100" s="124">
        <v>18978</v>
      </c>
      <c r="T100" s="124">
        <v>12091</v>
      </c>
      <c r="U100" s="125">
        <v>13543</v>
      </c>
      <c r="V100" s="126">
        <v>13383</v>
      </c>
      <c r="W100" s="115">
        <v>17</v>
      </c>
      <c r="X100" s="124">
        <v>19134</v>
      </c>
      <c r="Y100" s="124">
        <v>12102</v>
      </c>
      <c r="Z100" s="125">
        <v>13707</v>
      </c>
      <c r="AA100" s="126">
        <v>13489</v>
      </c>
      <c r="AB100" s="115">
        <v>17</v>
      </c>
      <c r="AC100" s="124">
        <v>19344</v>
      </c>
      <c r="AD100" s="124">
        <v>12112</v>
      </c>
      <c r="AE100" s="123">
        <v>13777</v>
      </c>
      <c r="AF100" s="38">
        <v>9.9350258413328785E-3</v>
      </c>
      <c r="AG100" s="39"/>
      <c r="AH100" s="94" t="s">
        <v>61</v>
      </c>
      <c r="AI100" s="9"/>
      <c r="AJ100" s="9"/>
      <c r="AK100" s="121"/>
      <c r="AL100" s="9"/>
      <c r="AM100" s="9"/>
      <c r="AN100" s="121"/>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row>
    <row r="101" spans="1:86" s="41" customFormat="1" x14ac:dyDescent="0.25">
      <c r="A101" s="128" t="s">
        <v>24</v>
      </c>
      <c r="B101" s="33" t="s">
        <v>24</v>
      </c>
      <c r="C101" s="129" t="s">
        <v>24</v>
      </c>
      <c r="D101" s="129" t="s">
        <v>24</v>
      </c>
      <c r="E101" s="129" t="s">
        <v>24</v>
      </c>
      <c r="F101" s="129" t="s">
        <v>24</v>
      </c>
      <c r="G101" s="33" t="s">
        <v>24</v>
      </c>
      <c r="H101" s="44" t="s">
        <v>24</v>
      </c>
      <c r="I101" s="43" t="s">
        <v>24</v>
      </c>
      <c r="J101" s="43" t="s">
        <v>24</v>
      </c>
      <c r="K101" s="45" t="s">
        <v>24</v>
      </c>
      <c r="L101" s="33" t="s">
        <v>24</v>
      </c>
      <c r="M101" s="44" t="s">
        <v>24</v>
      </c>
      <c r="N101" s="43" t="s">
        <v>24</v>
      </c>
      <c r="O101" s="43" t="s">
        <v>24</v>
      </c>
      <c r="P101" s="45" t="s">
        <v>24</v>
      </c>
      <c r="Q101" s="33" t="s">
        <v>24</v>
      </c>
      <c r="R101" s="44" t="s">
        <v>24</v>
      </c>
      <c r="S101" s="43" t="s">
        <v>24</v>
      </c>
      <c r="T101" s="43" t="s">
        <v>24</v>
      </c>
      <c r="U101" s="45" t="s">
        <v>24</v>
      </c>
      <c r="V101" s="33" t="s">
        <v>24</v>
      </c>
      <c r="W101" s="44" t="s">
        <v>24</v>
      </c>
      <c r="X101" s="43" t="s">
        <v>24</v>
      </c>
      <c r="Y101" s="43" t="s">
        <v>24</v>
      </c>
      <c r="Z101" s="45" t="s">
        <v>24</v>
      </c>
      <c r="AA101" s="33" t="s">
        <v>24</v>
      </c>
      <c r="AB101" s="44" t="s">
        <v>24</v>
      </c>
      <c r="AC101" s="43" t="s">
        <v>24</v>
      </c>
      <c r="AD101" s="43" t="s">
        <v>24</v>
      </c>
      <c r="AE101" s="46" t="s">
        <v>24</v>
      </c>
      <c r="AF101" s="38"/>
      <c r="AG101" s="39"/>
      <c r="AH101" s="94" t="s">
        <v>24</v>
      </c>
      <c r="AI101" s="9"/>
      <c r="AJ101" s="9"/>
      <c r="AK101" s="130"/>
      <c r="AL101" s="130"/>
      <c r="AM101" s="130"/>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row>
    <row r="102" spans="1:86" s="41" customFormat="1" x14ac:dyDescent="0.25">
      <c r="A102" s="128"/>
      <c r="B102" s="33" t="s">
        <v>24</v>
      </c>
      <c r="C102" s="129" t="s">
        <v>24</v>
      </c>
      <c r="D102" s="129" t="s">
        <v>24</v>
      </c>
      <c r="E102" s="129" t="s">
        <v>24</v>
      </c>
      <c r="F102" s="129" t="s">
        <v>24</v>
      </c>
      <c r="G102" s="126" t="s">
        <v>24</v>
      </c>
      <c r="H102" s="44" t="s">
        <v>24</v>
      </c>
      <c r="I102" s="43" t="s">
        <v>24</v>
      </c>
      <c r="J102" s="43" t="s">
        <v>24</v>
      </c>
      <c r="K102" s="45" t="s">
        <v>24</v>
      </c>
      <c r="L102" s="33" t="s">
        <v>24</v>
      </c>
      <c r="M102" s="44" t="s">
        <v>24</v>
      </c>
      <c r="N102" s="43" t="s">
        <v>24</v>
      </c>
      <c r="O102" s="43" t="s">
        <v>24</v>
      </c>
      <c r="P102" s="45" t="s">
        <v>24</v>
      </c>
      <c r="Q102" s="33" t="s">
        <v>24</v>
      </c>
      <c r="R102" s="44" t="s">
        <v>24</v>
      </c>
      <c r="S102" s="43" t="s">
        <v>24</v>
      </c>
      <c r="T102" s="43" t="s">
        <v>24</v>
      </c>
      <c r="U102" s="45" t="s">
        <v>24</v>
      </c>
      <c r="V102" s="33" t="s">
        <v>24</v>
      </c>
      <c r="W102" s="44" t="s">
        <v>24</v>
      </c>
      <c r="X102" s="43" t="s">
        <v>24</v>
      </c>
      <c r="Y102" s="43" t="s">
        <v>24</v>
      </c>
      <c r="Z102" s="45" t="s">
        <v>24</v>
      </c>
      <c r="AA102" s="33" t="s">
        <v>24</v>
      </c>
      <c r="AB102" s="44" t="s">
        <v>24</v>
      </c>
      <c r="AC102" s="43" t="s">
        <v>24</v>
      </c>
      <c r="AD102" s="43" t="s">
        <v>24</v>
      </c>
      <c r="AE102" s="46" t="s">
        <v>24</v>
      </c>
      <c r="AF102" s="38"/>
      <c r="AG102" s="39"/>
      <c r="AH102" s="94"/>
      <c r="AI102" s="9"/>
      <c r="AJ102" s="9"/>
      <c r="AK102" s="130"/>
      <c r="AL102" s="130"/>
      <c r="AM102" s="130"/>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row>
    <row r="103" spans="1:86" s="132" customFormat="1" x14ac:dyDescent="0.25">
      <c r="A103" s="91" t="s">
        <v>62</v>
      </c>
      <c r="B103" s="33">
        <v>1654</v>
      </c>
      <c r="C103" s="113">
        <v>12</v>
      </c>
      <c r="D103" s="123">
        <v>2033</v>
      </c>
      <c r="E103" s="123">
        <v>1492</v>
      </c>
      <c r="F103" s="92">
        <v>1734</v>
      </c>
      <c r="G103" s="126">
        <v>6823</v>
      </c>
      <c r="H103" s="115">
        <v>16</v>
      </c>
      <c r="I103" s="124">
        <v>7313</v>
      </c>
      <c r="J103" s="124">
        <v>4737</v>
      </c>
      <c r="K103" s="125">
        <v>6685</v>
      </c>
      <c r="L103" s="126">
        <v>7682</v>
      </c>
      <c r="M103" s="115">
        <v>15</v>
      </c>
      <c r="N103" s="124">
        <v>7992</v>
      </c>
      <c r="O103" s="124">
        <v>3982</v>
      </c>
      <c r="P103" s="125">
        <v>7136</v>
      </c>
      <c r="Q103" s="126">
        <v>8479</v>
      </c>
      <c r="R103" s="115">
        <v>15</v>
      </c>
      <c r="S103" s="124">
        <v>9156</v>
      </c>
      <c r="T103" s="124">
        <v>5445</v>
      </c>
      <c r="U103" s="125">
        <v>8185</v>
      </c>
      <c r="V103" s="126">
        <v>9103</v>
      </c>
      <c r="W103" s="115">
        <v>14</v>
      </c>
      <c r="X103" s="124">
        <v>9655</v>
      </c>
      <c r="Y103" s="124">
        <v>5588</v>
      </c>
      <c r="Z103" s="125">
        <v>8468</v>
      </c>
      <c r="AA103" s="126">
        <v>9346</v>
      </c>
      <c r="AB103" s="115">
        <v>13</v>
      </c>
      <c r="AC103" s="124">
        <v>11431</v>
      </c>
      <c r="AD103" s="124">
        <v>6238</v>
      </c>
      <c r="AE103" s="123">
        <v>8967</v>
      </c>
      <c r="AF103" s="38">
        <v>8.1838919705698565E-2</v>
      </c>
      <c r="AG103" s="39"/>
      <c r="AH103" s="94" t="s">
        <v>62</v>
      </c>
      <c r="AI103" s="131"/>
      <c r="AJ103" s="131"/>
      <c r="AK103" s="131"/>
      <c r="AL103" s="131"/>
      <c r="AM103" s="131"/>
      <c r="AN103" s="131"/>
      <c r="AO103" s="131"/>
      <c r="AP103" s="131"/>
      <c r="AQ103" s="131"/>
      <c r="AR103" s="131"/>
      <c r="AS103" s="131"/>
      <c r="AT103" s="131"/>
      <c r="AU103" s="131"/>
      <c r="AV103" s="131"/>
      <c r="AW103" s="131"/>
      <c r="AX103" s="131"/>
      <c r="AY103" s="131"/>
      <c r="AZ103" s="131"/>
      <c r="BA103" s="131"/>
      <c r="BB103" s="131"/>
      <c r="BC103" s="131"/>
      <c r="BD103" s="131"/>
      <c r="BE103" s="131"/>
      <c r="BF103" s="131"/>
      <c r="BG103" s="131"/>
      <c r="BH103" s="131"/>
      <c r="BI103" s="131"/>
      <c r="BJ103" s="131"/>
      <c r="BK103" s="131"/>
      <c r="BL103" s="131"/>
      <c r="BM103" s="131"/>
      <c r="BN103" s="131"/>
      <c r="BO103" s="131"/>
      <c r="BP103" s="131"/>
      <c r="BQ103" s="131"/>
      <c r="BR103" s="131"/>
      <c r="BS103" s="131"/>
      <c r="BT103" s="131"/>
      <c r="BU103" s="131"/>
      <c r="BV103" s="131"/>
      <c r="BW103" s="131"/>
      <c r="BX103" s="131"/>
      <c r="BY103" s="131"/>
      <c r="BZ103" s="131"/>
      <c r="CA103" s="131"/>
      <c r="CB103" s="131"/>
      <c r="CC103" s="131"/>
      <c r="CD103" s="131"/>
      <c r="CE103" s="131"/>
      <c r="CF103" s="131"/>
      <c r="CG103" s="131"/>
      <c r="CH103" s="131"/>
    </row>
    <row r="104" spans="1:86" s="132" customFormat="1" x14ac:dyDescent="0.25">
      <c r="A104" s="91" t="s">
        <v>63</v>
      </c>
      <c r="B104" s="33">
        <v>1137</v>
      </c>
      <c r="C104" s="113">
        <v>6</v>
      </c>
      <c r="D104" s="123">
        <v>1243</v>
      </c>
      <c r="E104" s="123">
        <v>961</v>
      </c>
      <c r="F104" s="92">
        <v>1137</v>
      </c>
      <c r="G104" s="126">
        <v>4526</v>
      </c>
      <c r="H104" s="115">
        <v>8</v>
      </c>
      <c r="I104" s="124">
        <v>4989</v>
      </c>
      <c r="J104" s="124">
        <v>4114</v>
      </c>
      <c r="K104" s="125">
        <v>4522</v>
      </c>
      <c r="L104" s="126">
        <v>5235</v>
      </c>
      <c r="M104" s="115">
        <v>7</v>
      </c>
      <c r="N104" s="124">
        <v>6904</v>
      </c>
      <c r="O104" s="124">
        <v>4943</v>
      </c>
      <c r="P104" s="125">
        <v>5655</v>
      </c>
      <c r="Q104" s="126">
        <v>5872</v>
      </c>
      <c r="R104" s="115">
        <v>7</v>
      </c>
      <c r="S104" s="124">
        <v>7817</v>
      </c>
      <c r="T104" s="124">
        <v>5590</v>
      </c>
      <c r="U104" s="125">
        <v>6450</v>
      </c>
      <c r="V104" s="126">
        <v>7105</v>
      </c>
      <c r="W104" s="115">
        <v>6</v>
      </c>
      <c r="X104" s="124">
        <v>8695</v>
      </c>
      <c r="Y104" s="124">
        <v>6030</v>
      </c>
      <c r="Z104" s="125">
        <v>7258</v>
      </c>
      <c r="AA104" s="126">
        <v>7582</v>
      </c>
      <c r="AB104" s="115">
        <v>6</v>
      </c>
      <c r="AC104" s="124">
        <v>10281</v>
      </c>
      <c r="AD104" s="124">
        <v>6496</v>
      </c>
      <c r="AE104" s="123">
        <v>7979</v>
      </c>
      <c r="AF104" s="38">
        <v>0.13767262374866229</v>
      </c>
      <c r="AG104" s="39"/>
      <c r="AH104" s="94" t="s">
        <v>63</v>
      </c>
      <c r="AI104" s="131"/>
      <c r="AJ104" s="131"/>
      <c r="AK104" s="131"/>
      <c r="AL104" s="131"/>
      <c r="AM104" s="131"/>
      <c r="AN104" s="131"/>
      <c r="AO104" s="131"/>
      <c r="AP104" s="131"/>
      <c r="AQ104" s="131"/>
      <c r="AR104" s="131"/>
      <c r="AS104" s="131"/>
      <c r="AT104" s="131"/>
      <c r="AU104" s="131"/>
      <c r="AV104" s="131"/>
      <c r="AW104" s="131"/>
      <c r="AX104" s="131"/>
      <c r="AY104" s="131"/>
      <c r="AZ104" s="131"/>
      <c r="BA104" s="131"/>
      <c r="BB104" s="131"/>
      <c r="BC104" s="131"/>
      <c r="BD104" s="131"/>
      <c r="BE104" s="131"/>
      <c r="BF104" s="131"/>
      <c r="BG104" s="131"/>
      <c r="BH104" s="131"/>
      <c r="BI104" s="131"/>
      <c r="BJ104" s="131"/>
      <c r="BK104" s="131"/>
      <c r="BL104" s="131"/>
      <c r="BM104" s="131"/>
      <c r="BN104" s="131"/>
      <c r="BO104" s="131"/>
      <c r="BP104" s="131"/>
      <c r="BQ104" s="131"/>
      <c r="BR104" s="131"/>
      <c r="BS104" s="131"/>
      <c r="BT104" s="131"/>
      <c r="BU104" s="131"/>
      <c r="BV104" s="131"/>
      <c r="BW104" s="131"/>
      <c r="BX104" s="131"/>
      <c r="BY104" s="131"/>
      <c r="BZ104" s="131"/>
      <c r="CA104" s="131"/>
      <c r="CB104" s="131"/>
      <c r="CC104" s="131"/>
      <c r="CD104" s="131"/>
      <c r="CE104" s="131"/>
      <c r="CF104" s="131"/>
      <c r="CG104" s="131"/>
      <c r="CH104" s="131"/>
    </row>
    <row r="105" spans="1:86" s="132" customFormat="1" x14ac:dyDescent="0.25">
      <c r="A105" s="91" t="s">
        <v>64</v>
      </c>
      <c r="B105" s="33">
        <v>2604</v>
      </c>
      <c r="C105" s="113">
        <v>7</v>
      </c>
      <c r="D105" s="123">
        <v>2844</v>
      </c>
      <c r="E105" s="123">
        <v>1458</v>
      </c>
      <c r="F105" s="92">
        <v>2359</v>
      </c>
      <c r="G105" s="126">
        <v>10058</v>
      </c>
      <c r="H105" s="115">
        <v>7</v>
      </c>
      <c r="I105" s="124">
        <v>10907</v>
      </c>
      <c r="J105" s="124">
        <v>6829</v>
      </c>
      <c r="K105" s="125">
        <v>9341</v>
      </c>
      <c r="L105" s="126">
        <v>11013</v>
      </c>
      <c r="M105" s="115">
        <v>7</v>
      </c>
      <c r="N105" s="124">
        <v>11881</v>
      </c>
      <c r="O105" s="124">
        <v>6875</v>
      </c>
      <c r="P105" s="125">
        <v>10057</v>
      </c>
      <c r="Q105" s="126">
        <v>11695</v>
      </c>
      <c r="R105" s="115">
        <v>7</v>
      </c>
      <c r="S105" s="124">
        <v>13219</v>
      </c>
      <c r="T105" s="124">
        <v>7886</v>
      </c>
      <c r="U105" s="125">
        <v>11082</v>
      </c>
      <c r="V105" s="126">
        <v>12234</v>
      </c>
      <c r="W105" s="115">
        <v>6</v>
      </c>
      <c r="X105" s="124">
        <v>13900</v>
      </c>
      <c r="Y105" s="124">
        <v>9338</v>
      </c>
      <c r="Z105" s="125">
        <v>11600</v>
      </c>
      <c r="AA105" s="126">
        <v>13080</v>
      </c>
      <c r="AB105" s="115">
        <v>5</v>
      </c>
      <c r="AC105" s="124">
        <v>13964</v>
      </c>
      <c r="AD105" s="124">
        <v>10251</v>
      </c>
      <c r="AE105" s="123">
        <v>12642</v>
      </c>
      <c r="AF105" s="38">
        <v>6.7883873629796643E-2</v>
      </c>
      <c r="AG105" s="39"/>
      <c r="AH105" s="94" t="s">
        <v>64</v>
      </c>
      <c r="AI105" s="131"/>
      <c r="AJ105" s="131"/>
      <c r="AK105" s="131"/>
      <c r="AL105" s="131"/>
      <c r="AM105" s="131"/>
      <c r="AN105" s="131"/>
      <c r="AO105" s="131"/>
      <c r="AP105" s="131"/>
      <c r="AQ105" s="131"/>
      <c r="AR105" s="131"/>
      <c r="AS105" s="131"/>
      <c r="AT105" s="131"/>
      <c r="AU105" s="131"/>
      <c r="AV105" s="131"/>
      <c r="AW105" s="131"/>
      <c r="AX105" s="131"/>
      <c r="AY105" s="131"/>
      <c r="AZ105" s="131"/>
      <c r="BA105" s="131"/>
      <c r="BB105" s="131"/>
      <c r="BC105" s="131"/>
      <c r="BD105" s="131"/>
      <c r="BE105" s="131"/>
      <c r="BF105" s="131"/>
      <c r="BG105" s="131"/>
      <c r="BH105" s="131"/>
      <c r="BI105" s="131"/>
      <c r="BJ105" s="131"/>
      <c r="BK105" s="131"/>
      <c r="BL105" s="131"/>
      <c r="BM105" s="131"/>
      <c r="BN105" s="131"/>
      <c r="BO105" s="131"/>
      <c r="BP105" s="131"/>
      <c r="BQ105" s="131"/>
      <c r="BR105" s="131"/>
      <c r="BS105" s="131"/>
      <c r="BT105" s="131"/>
      <c r="BU105" s="131"/>
      <c r="BV105" s="131"/>
      <c r="BW105" s="131"/>
      <c r="BX105" s="131"/>
      <c r="BY105" s="131"/>
      <c r="BZ105" s="131"/>
      <c r="CA105" s="131"/>
      <c r="CB105" s="131"/>
      <c r="CC105" s="131"/>
      <c r="CD105" s="131"/>
      <c r="CE105" s="131"/>
      <c r="CF105" s="131"/>
      <c r="CG105" s="131"/>
      <c r="CH105" s="131"/>
    </row>
    <row r="106" spans="1:86" s="132" customFormat="1" x14ac:dyDescent="0.25">
      <c r="A106" s="133" t="s">
        <v>65</v>
      </c>
      <c r="B106" s="33">
        <v>0.75</v>
      </c>
      <c r="C106" s="129">
        <v>2</v>
      </c>
      <c r="D106" s="134">
        <v>0.75</v>
      </c>
      <c r="E106" s="134">
        <v>0.75</v>
      </c>
      <c r="F106" s="60">
        <v>0.75</v>
      </c>
      <c r="G106" s="135">
        <v>0.75</v>
      </c>
      <c r="H106" s="44">
        <v>16</v>
      </c>
      <c r="I106" s="60">
        <v>0.8</v>
      </c>
      <c r="J106" s="60">
        <v>0.5</v>
      </c>
      <c r="K106" s="61">
        <v>0.74</v>
      </c>
      <c r="L106" s="135">
        <v>0.8</v>
      </c>
      <c r="M106" s="44">
        <v>15</v>
      </c>
      <c r="N106" s="60">
        <v>0.85</v>
      </c>
      <c r="O106" s="60">
        <v>0.5</v>
      </c>
      <c r="P106" s="136">
        <v>0.79</v>
      </c>
      <c r="Q106" s="135">
        <v>0.85</v>
      </c>
      <c r="R106" s="44">
        <v>15</v>
      </c>
      <c r="S106" s="60">
        <v>0.93</v>
      </c>
      <c r="T106" s="60">
        <v>0.5</v>
      </c>
      <c r="U106" s="61">
        <v>0.84</v>
      </c>
      <c r="V106" s="135">
        <v>0.9</v>
      </c>
      <c r="W106" s="44">
        <v>13</v>
      </c>
      <c r="X106" s="60">
        <v>1.02</v>
      </c>
      <c r="Y106" s="60">
        <v>0.5</v>
      </c>
      <c r="Z106" s="61">
        <v>0.89</v>
      </c>
      <c r="AA106" s="135">
        <v>0.95</v>
      </c>
      <c r="AB106" s="44">
        <v>13</v>
      </c>
      <c r="AC106" s="60">
        <v>1.1100000000000001</v>
      </c>
      <c r="AD106" s="60">
        <v>0.5</v>
      </c>
      <c r="AE106" s="62">
        <v>0.94</v>
      </c>
      <c r="AF106" s="38">
        <v>6.0878347286942969E-2</v>
      </c>
      <c r="AG106" s="39"/>
      <c r="AH106" s="94" t="s">
        <v>65</v>
      </c>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31"/>
      <c r="BR106" s="131"/>
      <c r="BS106" s="131"/>
      <c r="BT106" s="131"/>
      <c r="BU106" s="131"/>
      <c r="BV106" s="131"/>
      <c r="BW106" s="131"/>
      <c r="BX106" s="131"/>
      <c r="BY106" s="131"/>
      <c r="BZ106" s="131"/>
      <c r="CA106" s="131"/>
      <c r="CB106" s="131"/>
      <c r="CC106" s="131"/>
      <c r="CD106" s="131"/>
      <c r="CE106" s="131"/>
      <c r="CF106" s="131"/>
      <c r="CG106" s="131"/>
      <c r="CH106" s="131"/>
    </row>
    <row r="107" spans="1:86" s="132" customFormat="1" x14ac:dyDescent="0.25">
      <c r="A107" s="91" t="s">
        <v>66</v>
      </c>
      <c r="B107" s="33">
        <v>74764</v>
      </c>
      <c r="C107" s="123">
        <v>14</v>
      </c>
      <c r="D107" s="123">
        <v>75908</v>
      </c>
      <c r="E107" s="123">
        <v>73475</v>
      </c>
      <c r="F107" s="92">
        <v>74715</v>
      </c>
      <c r="G107" s="126">
        <v>73844</v>
      </c>
      <c r="H107" s="115">
        <v>13</v>
      </c>
      <c r="I107" s="124">
        <v>76369</v>
      </c>
      <c r="J107" s="124">
        <v>70449</v>
      </c>
      <c r="K107" s="125">
        <v>73839</v>
      </c>
      <c r="L107" s="126">
        <v>71648</v>
      </c>
      <c r="M107" s="115">
        <v>15</v>
      </c>
      <c r="N107" s="124">
        <v>87415</v>
      </c>
      <c r="O107" s="124">
        <v>61179</v>
      </c>
      <c r="P107" s="125">
        <v>72691</v>
      </c>
      <c r="Q107" s="126">
        <v>68080</v>
      </c>
      <c r="R107" s="115">
        <v>15</v>
      </c>
      <c r="S107" s="124">
        <v>84666</v>
      </c>
      <c r="T107" s="124">
        <v>61863</v>
      </c>
      <c r="U107" s="125">
        <v>69654</v>
      </c>
      <c r="V107" s="126">
        <v>64045</v>
      </c>
      <c r="W107" s="115">
        <v>15</v>
      </c>
      <c r="X107" s="124">
        <v>81717</v>
      </c>
      <c r="Y107" s="124">
        <v>41738</v>
      </c>
      <c r="Z107" s="125">
        <v>64470</v>
      </c>
      <c r="AA107" s="126">
        <v>59385</v>
      </c>
      <c r="AB107" s="115">
        <v>14</v>
      </c>
      <c r="AC107" s="124">
        <v>75882</v>
      </c>
      <c r="AD107" s="124">
        <v>33368</v>
      </c>
      <c r="AE107" s="123">
        <v>60231</v>
      </c>
      <c r="AF107" s="38">
        <v>-5.3020916039138277E-2</v>
      </c>
      <c r="AG107" s="39"/>
      <c r="AH107" s="94" t="s">
        <v>66</v>
      </c>
      <c r="AI107" s="131"/>
      <c r="AJ107" s="131"/>
      <c r="AK107" s="131"/>
      <c r="AL107" s="131"/>
      <c r="AM107" s="131"/>
      <c r="AN107" s="131"/>
      <c r="AO107" s="131"/>
      <c r="AP107" s="131"/>
      <c r="AQ107" s="131"/>
      <c r="AR107" s="131"/>
      <c r="AS107" s="131"/>
      <c r="AT107" s="131"/>
      <c r="AU107" s="131"/>
      <c r="AV107" s="131"/>
      <c r="AW107" s="131"/>
      <c r="AX107" s="131"/>
      <c r="AY107" s="131"/>
      <c r="AZ107" s="131"/>
      <c r="BA107" s="131"/>
      <c r="BB107" s="131"/>
      <c r="BC107" s="131"/>
      <c r="BD107" s="131"/>
      <c r="BE107" s="131"/>
      <c r="BF107" s="131"/>
      <c r="BG107" s="131"/>
      <c r="BH107" s="131"/>
      <c r="BI107" s="131"/>
      <c r="BJ107" s="131"/>
      <c r="BK107" s="131"/>
      <c r="BL107" s="131"/>
      <c r="BM107" s="131"/>
      <c r="BN107" s="131"/>
      <c r="BO107" s="131"/>
      <c r="BP107" s="131"/>
      <c r="BQ107" s="131"/>
      <c r="BR107" s="131"/>
      <c r="BS107" s="131"/>
      <c r="BT107" s="131"/>
      <c r="BU107" s="131"/>
      <c r="BV107" s="131"/>
      <c r="BW107" s="131"/>
      <c r="BX107" s="131"/>
      <c r="BY107" s="131"/>
      <c r="BZ107" s="131"/>
      <c r="CA107" s="131"/>
      <c r="CB107" s="131"/>
      <c r="CC107" s="131"/>
      <c r="CD107" s="131"/>
      <c r="CE107" s="131"/>
      <c r="CF107" s="131"/>
      <c r="CG107" s="131"/>
      <c r="CH107" s="131"/>
    </row>
    <row r="108" spans="1:86" s="132" customFormat="1" x14ac:dyDescent="0.25">
      <c r="A108" s="91" t="s">
        <v>67</v>
      </c>
      <c r="B108" s="33">
        <v>765</v>
      </c>
      <c r="C108" s="123">
        <v>13</v>
      </c>
      <c r="D108" s="123">
        <v>3496</v>
      </c>
      <c r="E108" s="123">
        <v>57</v>
      </c>
      <c r="F108" s="92">
        <v>1031</v>
      </c>
      <c r="G108" s="126">
        <v>3424</v>
      </c>
      <c r="H108" s="115">
        <v>15</v>
      </c>
      <c r="I108" s="124">
        <v>5394</v>
      </c>
      <c r="J108" s="124">
        <v>2790</v>
      </c>
      <c r="K108" s="125">
        <v>3638</v>
      </c>
      <c r="L108" s="126">
        <v>848</v>
      </c>
      <c r="M108" s="115">
        <v>11</v>
      </c>
      <c r="N108" s="124">
        <v>5739</v>
      </c>
      <c r="O108" s="124">
        <v>322</v>
      </c>
      <c r="P108" s="125">
        <v>1861</v>
      </c>
      <c r="Q108" s="126">
        <v>589</v>
      </c>
      <c r="R108" s="115">
        <v>8</v>
      </c>
      <c r="S108" s="124">
        <v>3686</v>
      </c>
      <c r="T108" s="124">
        <v>300</v>
      </c>
      <c r="U108" s="125">
        <v>1071</v>
      </c>
      <c r="V108" s="126">
        <v>500</v>
      </c>
      <c r="W108" s="115">
        <v>7</v>
      </c>
      <c r="X108" s="124">
        <v>1750</v>
      </c>
      <c r="Y108" s="124">
        <v>300</v>
      </c>
      <c r="Z108" s="125">
        <v>702</v>
      </c>
      <c r="AA108" s="126">
        <v>589</v>
      </c>
      <c r="AB108" s="115">
        <v>8</v>
      </c>
      <c r="AC108" s="124">
        <v>2676</v>
      </c>
      <c r="AD108" s="124">
        <v>300</v>
      </c>
      <c r="AE108" s="123">
        <v>932</v>
      </c>
      <c r="AF108" s="38">
        <v>-0.35598588692328514</v>
      </c>
      <c r="AG108" s="39"/>
      <c r="AH108" s="94" t="s">
        <v>67</v>
      </c>
      <c r="AI108" s="131"/>
      <c r="AJ108" s="131"/>
      <c r="AK108" s="131"/>
      <c r="AL108" s="131"/>
      <c r="AM108" s="131"/>
      <c r="AN108" s="131"/>
      <c r="AO108" s="131"/>
      <c r="AP108" s="131"/>
      <c r="AQ108" s="131"/>
      <c r="AR108" s="131"/>
      <c r="AS108" s="131"/>
      <c r="AT108" s="131"/>
      <c r="AU108" s="131"/>
      <c r="AV108" s="131"/>
      <c r="AW108" s="131"/>
      <c r="AX108" s="131"/>
      <c r="AY108" s="131"/>
      <c r="AZ108" s="131"/>
      <c r="BA108" s="131"/>
      <c r="BB108" s="131"/>
      <c r="BC108" s="131"/>
      <c r="BD108" s="131"/>
      <c r="BE108" s="131"/>
      <c r="BF108" s="131"/>
      <c r="BG108" s="131"/>
      <c r="BH108" s="131"/>
      <c r="BI108" s="131"/>
      <c r="BJ108" s="131"/>
      <c r="BK108" s="131"/>
      <c r="BL108" s="131"/>
      <c r="BM108" s="131"/>
      <c r="BN108" s="131"/>
      <c r="BO108" s="131"/>
      <c r="BP108" s="131"/>
      <c r="BQ108" s="131"/>
      <c r="BR108" s="131"/>
      <c r="BS108" s="131"/>
      <c r="BT108" s="131"/>
      <c r="BU108" s="131"/>
      <c r="BV108" s="131"/>
      <c r="BW108" s="131"/>
      <c r="BX108" s="131"/>
      <c r="BY108" s="131"/>
      <c r="BZ108" s="131"/>
      <c r="CA108" s="131"/>
      <c r="CB108" s="131"/>
      <c r="CC108" s="131"/>
      <c r="CD108" s="131"/>
      <c r="CE108" s="131"/>
      <c r="CF108" s="131"/>
      <c r="CG108" s="131"/>
      <c r="CH108" s="131"/>
    </row>
    <row r="109" spans="1:86" s="132" customFormat="1" x14ac:dyDescent="0.25">
      <c r="A109" s="90"/>
      <c r="B109" s="33" t="s">
        <v>24</v>
      </c>
      <c r="C109" s="129" t="s">
        <v>24</v>
      </c>
      <c r="D109" s="129" t="s">
        <v>24</v>
      </c>
      <c r="E109" s="129" t="s">
        <v>24</v>
      </c>
      <c r="F109" s="129" t="s">
        <v>24</v>
      </c>
      <c r="G109" s="126" t="s">
        <v>24</v>
      </c>
      <c r="H109" s="44" t="s">
        <v>24</v>
      </c>
      <c r="I109" s="43" t="s">
        <v>24</v>
      </c>
      <c r="J109" s="43" t="s">
        <v>24</v>
      </c>
      <c r="K109" s="45" t="s">
        <v>24</v>
      </c>
      <c r="L109" s="126" t="s">
        <v>24</v>
      </c>
      <c r="M109" s="44" t="s">
        <v>24</v>
      </c>
      <c r="N109" s="43" t="s">
        <v>24</v>
      </c>
      <c r="O109" s="43" t="s">
        <v>24</v>
      </c>
      <c r="P109" s="45" t="s">
        <v>24</v>
      </c>
      <c r="Q109" s="126" t="s">
        <v>24</v>
      </c>
      <c r="R109" s="44" t="s">
        <v>24</v>
      </c>
      <c r="S109" s="43" t="s">
        <v>24</v>
      </c>
      <c r="T109" s="43" t="s">
        <v>24</v>
      </c>
      <c r="U109" s="45" t="s">
        <v>24</v>
      </c>
      <c r="V109" s="126" t="s">
        <v>24</v>
      </c>
      <c r="W109" s="44" t="s">
        <v>24</v>
      </c>
      <c r="X109" s="43" t="s">
        <v>24</v>
      </c>
      <c r="Y109" s="43" t="s">
        <v>24</v>
      </c>
      <c r="Z109" s="45" t="s">
        <v>24</v>
      </c>
      <c r="AA109" s="126" t="s">
        <v>24</v>
      </c>
      <c r="AB109" s="44" t="s">
        <v>24</v>
      </c>
      <c r="AC109" s="43" t="s">
        <v>24</v>
      </c>
      <c r="AD109" s="43" t="s">
        <v>24</v>
      </c>
      <c r="AE109" s="46" t="s">
        <v>24</v>
      </c>
      <c r="AF109" s="38"/>
      <c r="AG109" s="39"/>
      <c r="AH109" s="94"/>
      <c r="AI109" s="131"/>
      <c r="AJ109" s="131"/>
      <c r="AK109" s="131"/>
      <c r="AL109" s="131"/>
      <c r="AM109" s="131"/>
      <c r="AN109" s="131"/>
      <c r="AO109" s="131"/>
      <c r="AP109" s="131"/>
      <c r="AQ109" s="131"/>
      <c r="AR109" s="131"/>
      <c r="AS109" s="131"/>
      <c r="AT109" s="131"/>
      <c r="AU109" s="131"/>
      <c r="AV109" s="131"/>
      <c r="AW109" s="131"/>
      <c r="AX109" s="131"/>
      <c r="AY109" s="131"/>
      <c r="AZ109" s="131"/>
      <c r="BA109" s="131"/>
      <c r="BB109" s="131"/>
      <c r="BC109" s="131"/>
      <c r="BD109" s="131"/>
      <c r="BE109" s="131"/>
      <c r="BF109" s="131"/>
      <c r="BG109" s="131"/>
      <c r="BH109" s="131"/>
      <c r="BI109" s="131"/>
      <c r="BJ109" s="131"/>
      <c r="BK109" s="131"/>
      <c r="BL109" s="131"/>
      <c r="BM109" s="131"/>
      <c r="BN109" s="131"/>
      <c r="BO109" s="131"/>
      <c r="BP109" s="131"/>
      <c r="BQ109" s="131"/>
      <c r="BR109" s="131"/>
      <c r="BS109" s="131"/>
      <c r="BT109" s="131"/>
      <c r="BU109" s="131"/>
      <c r="BV109" s="131"/>
      <c r="BW109" s="131"/>
      <c r="BX109" s="131"/>
      <c r="BY109" s="131"/>
      <c r="BZ109" s="131"/>
      <c r="CA109" s="131"/>
      <c r="CB109" s="131"/>
      <c r="CC109" s="131"/>
      <c r="CD109" s="131"/>
      <c r="CE109" s="131"/>
      <c r="CF109" s="131"/>
      <c r="CG109" s="131"/>
      <c r="CH109" s="131"/>
    </row>
    <row r="110" spans="1:86" s="41" customFormat="1" x14ac:dyDescent="0.25">
      <c r="A110" s="90" t="s">
        <v>68</v>
      </c>
      <c r="B110" s="33">
        <v>4204</v>
      </c>
      <c r="C110" s="43">
        <v>15</v>
      </c>
      <c r="D110" s="43">
        <v>4578</v>
      </c>
      <c r="E110" s="43">
        <v>3222</v>
      </c>
      <c r="F110" s="43">
        <v>4120</v>
      </c>
      <c r="G110" s="126">
        <v>16804</v>
      </c>
      <c r="H110" s="44">
        <v>16</v>
      </c>
      <c r="I110" s="43">
        <v>17355</v>
      </c>
      <c r="J110" s="43">
        <v>13075</v>
      </c>
      <c r="K110" s="45">
        <v>16047</v>
      </c>
      <c r="L110" s="126">
        <v>16874</v>
      </c>
      <c r="M110" s="44">
        <v>15</v>
      </c>
      <c r="N110" s="43">
        <v>17559</v>
      </c>
      <c r="O110" s="43">
        <v>13075</v>
      </c>
      <c r="P110" s="45">
        <v>16387</v>
      </c>
      <c r="Q110" s="126">
        <v>16991</v>
      </c>
      <c r="R110" s="44">
        <v>15</v>
      </c>
      <c r="S110" s="43">
        <v>17938</v>
      </c>
      <c r="T110" s="43">
        <v>13075</v>
      </c>
      <c r="U110" s="45">
        <v>16476</v>
      </c>
      <c r="V110" s="126">
        <v>16686</v>
      </c>
      <c r="W110" s="44">
        <v>13</v>
      </c>
      <c r="X110" s="43">
        <v>18568</v>
      </c>
      <c r="Y110" s="43">
        <v>13075</v>
      </c>
      <c r="Z110" s="45">
        <v>16488</v>
      </c>
      <c r="AA110" s="126">
        <v>16767</v>
      </c>
      <c r="AB110" s="44">
        <v>13</v>
      </c>
      <c r="AC110" s="43">
        <v>19193</v>
      </c>
      <c r="AD110" s="43">
        <v>13075</v>
      </c>
      <c r="AE110" s="46">
        <v>16557</v>
      </c>
      <c r="AF110" s="38">
        <v>-5.5091927608186264E-4</v>
      </c>
      <c r="AG110" s="39"/>
      <c r="AH110" s="94" t="s">
        <v>68</v>
      </c>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row>
    <row r="111" spans="1:86" s="41" customFormat="1" x14ac:dyDescent="0.25">
      <c r="A111" s="137" t="s">
        <v>69</v>
      </c>
      <c r="B111" s="33">
        <v>2861</v>
      </c>
      <c r="C111" s="123">
        <v>16</v>
      </c>
      <c r="D111" s="123">
        <v>3098</v>
      </c>
      <c r="E111" s="123">
        <v>2073</v>
      </c>
      <c r="F111" s="92">
        <v>2747</v>
      </c>
      <c r="G111" s="126">
        <v>11076</v>
      </c>
      <c r="H111" s="115">
        <v>17</v>
      </c>
      <c r="I111" s="124">
        <v>11684</v>
      </c>
      <c r="J111" s="124">
        <v>7457</v>
      </c>
      <c r="K111" s="125">
        <v>10658</v>
      </c>
      <c r="L111" s="126">
        <v>11815</v>
      </c>
      <c r="M111" s="115">
        <v>17</v>
      </c>
      <c r="N111" s="124">
        <v>13496</v>
      </c>
      <c r="O111" s="124">
        <v>8896</v>
      </c>
      <c r="P111" s="127">
        <v>11528</v>
      </c>
      <c r="Q111" s="126">
        <v>12670</v>
      </c>
      <c r="R111" s="115">
        <v>17</v>
      </c>
      <c r="S111" s="124">
        <v>14002</v>
      </c>
      <c r="T111" s="124">
        <v>9822</v>
      </c>
      <c r="U111" s="125">
        <v>12436</v>
      </c>
      <c r="V111" s="126">
        <v>13496</v>
      </c>
      <c r="W111" s="115">
        <v>15</v>
      </c>
      <c r="X111" s="124">
        <v>14760</v>
      </c>
      <c r="Y111" s="124">
        <v>10486</v>
      </c>
      <c r="Z111" s="125">
        <v>13048</v>
      </c>
      <c r="AA111" s="126">
        <v>14087</v>
      </c>
      <c r="AB111" s="115">
        <v>15</v>
      </c>
      <c r="AC111" s="124">
        <v>16400</v>
      </c>
      <c r="AD111" s="124">
        <v>10758</v>
      </c>
      <c r="AE111" s="123">
        <v>13665</v>
      </c>
      <c r="AF111" s="38">
        <v>6.1961792500129453E-2</v>
      </c>
      <c r="AG111" s="39"/>
      <c r="AH111" s="94" t="s">
        <v>69</v>
      </c>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row>
    <row r="112" spans="1:86" s="132" customFormat="1" x14ac:dyDescent="0.25">
      <c r="A112" s="91" t="s">
        <v>70</v>
      </c>
      <c r="B112" s="33">
        <v>1309</v>
      </c>
      <c r="C112" s="123">
        <v>14</v>
      </c>
      <c r="D112" s="123">
        <v>1488</v>
      </c>
      <c r="E112" s="123">
        <v>1160</v>
      </c>
      <c r="F112" s="92">
        <v>1319</v>
      </c>
      <c r="G112" s="126">
        <v>4979</v>
      </c>
      <c r="H112" s="115">
        <v>14</v>
      </c>
      <c r="I112" s="124">
        <v>5278</v>
      </c>
      <c r="J112" s="124">
        <v>4638</v>
      </c>
      <c r="K112" s="125">
        <v>4954</v>
      </c>
      <c r="L112" s="126">
        <v>5262</v>
      </c>
      <c r="M112" s="115">
        <v>16</v>
      </c>
      <c r="N112" s="124">
        <v>6494</v>
      </c>
      <c r="O112" s="124">
        <v>3218</v>
      </c>
      <c r="P112" s="127">
        <v>5260</v>
      </c>
      <c r="Q112" s="126">
        <v>5785</v>
      </c>
      <c r="R112" s="115">
        <v>16</v>
      </c>
      <c r="S112" s="124">
        <v>6927</v>
      </c>
      <c r="T112" s="124">
        <v>3799</v>
      </c>
      <c r="U112" s="125">
        <v>5821</v>
      </c>
      <c r="V112" s="126">
        <v>6312</v>
      </c>
      <c r="W112" s="115">
        <v>14</v>
      </c>
      <c r="X112" s="124">
        <v>7539</v>
      </c>
      <c r="Y112" s="124">
        <v>4270</v>
      </c>
      <c r="Z112" s="125">
        <v>6306</v>
      </c>
      <c r="AA112" s="126">
        <v>6743</v>
      </c>
      <c r="AB112" s="115">
        <v>14</v>
      </c>
      <c r="AC112" s="124">
        <v>8550</v>
      </c>
      <c r="AD112" s="124">
        <v>4477</v>
      </c>
      <c r="AE112" s="123">
        <v>6738</v>
      </c>
      <c r="AF112" s="38">
        <v>7.8767262411689742E-2</v>
      </c>
      <c r="AG112" s="39"/>
      <c r="AH112" s="94" t="s">
        <v>70</v>
      </c>
      <c r="AI112" s="131"/>
      <c r="AJ112" s="131"/>
      <c r="AK112" s="131"/>
      <c r="AL112" s="131"/>
      <c r="AM112" s="131"/>
      <c r="AN112" s="131"/>
      <c r="AO112" s="131"/>
      <c r="AP112" s="131"/>
      <c r="AQ112" s="131"/>
      <c r="AR112" s="131"/>
      <c r="AS112" s="131"/>
      <c r="AT112" s="131"/>
      <c r="AU112" s="131"/>
      <c r="AV112" s="131"/>
      <c r="AW112" s="131"/>
      <c r="AX112" s="131"/>
      <c r="AY112" s="131"/>
      <c r="AZ112" s="131"/>
      <c r="BA112" s="131"/>
      <c r="BB112" s="131"/>
      <c r="BC112" s="131"/>
      <c r="BD112" s="131"/>
      <c r="BE112" s="131"/>
      <c r="BF112" s="131"/>
      <c r="BG112" s="131"/>
      <c r="BH112" s="131"/>
      <c r="BI112" s="131"/>
      <c r="BJ112" s="131"/>
      <c r="BK112" s="131"/>
      <c r="BL112" s="131"/>
      <c r="BM112" s="131"/>
      <c r="BN112" s="131"/>
      <c r="BO112" s="131"/>
      <c r="BP112" s="131"/>
      <c r="BQ112" s="131"/>
      <c r="BR112" s="131"/>
      <c r="BS112" s="131"/>
      <c r="BT112" s="131"/>
      <c r="BU112" s="131"/>
      <c r="BV112" s="131"/>
      <c r="BW112" s="131"/>
      <c r="BX112" s="131"/>
      <c r="BY112" s="131"/>
      <c r="BZ112" s="131"/>
      <c r="CA112" s="131"/>
      <c r="CB112" s="131"/>
      <c r="CC112" s="131"/>
      <c r="CD112" s="131"/>
      <c r="CE112" s="131"/>
      <c r="CF112" s="131"/>
      <c r="CG112" s="131"/>
      <c r="CH112" s="131"/>
    </row>
    <row r="113" spans="1:86" s="132" customFormat="1" ht="15.75" thickBot="1" x14ac:dyDescent="0.3">
      <c r="A113" s="138" t="s">
        <v>71</v>
      </c>
      <c r="B113" s="139">
        <v>1035</v>
      </c>
      <c r="C113" s="140">
        <v>9</v>
      </c>
      <c r="D113" s="140">
        <v>1151</v>
      </c>
      <c r="E113" s="140">
        <v>936</v>
      </c>
      <c r="F113" s="140">
        <v>1034</v>
      </c>
      <c r="G113" s="141">
        <v>3979</v>
      </c>
      <c r="H113" s="142">
        <v>11</v>
      </c>
      <c r="I113" s="140">
        <v>4313</v>
      </c>
      <c r="J113" s="140">
        <v>3111</v>
      </c>
      <c r="K113" s="143">
        <v>3850</v>
      </c>
      <c r="L113" s="141">
        <v>4487</v>
      </c>
      <c r="M113" s="142">
        <v>11</v>
      </c>
      <c r="N113" s="140">
        <v>5479</v>
      </c>
      <c r="O113" s="140">
        <v>2451</v>
      </c>
      <c r="P113" s="144">
        <v>4470</v>
      </c>
      <c r="Q113" s="141">
        <v>5150</v>
      </c>
      <c r="R113" s="142">
        <v>11</v>
      </c>
      <c r="S113" s="140">
        <v>6082</v>
      </c>
      <c r="T113" s="140">
        <v>3142</v>
      </c>
      <c r="U113" s="143">
        <v>5065</v>
      </c>
      <c r="V113" s="141">
        <v>5555</v>
      </c>
      <c r="W113" s="142">
        <v>10</v>
      </c>
      <c r="X113" s="140">
        <v>6743</v>
      </c>
      <c r="Y113" s="140">
        <v>3814</v>
      </c>
      <c r="Z113" s="143">
        <v>5521</v>
      </c>
      <c r="AA113" s="141">
        <v>6277</v>
      </c>
      <c r="AB113" s="142">
        <v>10</v>
      </c>
      <c r="AC113" s="140">
        <v>7546</v>
      </c>
      <c r="AD113" s="140">
        <v>4130</v>
      </c>
      <c r="AE113" s="145">
        <v>6029</v>
      </c>
      <c r="AF113" s="146">
        <v>0.12071335534582683</v>
      </c>
      <c r="AG113" s="39"/>
      <c r="AH113" s="94" t="s">
        <v>71</v>
      </c>
      <c r="AI113" s="131"/>
      <c r="AJ113" s="131"/>
      <c r="AK113" s="131"/>
      <c r="AL113" s="131"/>
      <c r="AM113" s="131"/>
      <c r="AN113" s="131"/>
      <c r="AO113" s="131"/>
      <c r="AP113" s="131"/>
      <c r="AQ113" s="131"/>
      <c r="AR113" s="131"/>
      <c r="AS113" s="131"/>
      <c r="AT113" s="131"/>
      <c r="AU113" s="131"/>
      <c r="AV113" s="131"/>
      <c r="AW113" s="131"/>
      <c r="AX113" s="131"/>
      <c r="AY113" s="131"/>
      <c r="AZ113" s="131"/>
      <c r="BA113" s="131"/>
      <c r="BB113" s="131"/>
      <c r="BC113" s="131"/>
      <c r="BD113" s="131"/>
      <c r="BE113" s="131"/>
      <c r="BF113" s="131"/>
      <c r="BG113" s="131"/>
      <c r="BH113" s="131"/>
      <c r="BI113" s="131"/>
      <c r="BJ113" s="131"/>
      <c r="BK113" s="131"/>
      <c r="BL113" s="131"/>
      <c r="BM113" s="131"/>
      <c r="BN113" s="131"/>
      <c r="BO113" s="131"/>
      <c r="BP113" s="131"/>
      <c r="BQ113" s="131"/>
      <c r="BR113" s="131"/>
      <c r="BS113" s="131"/>
      <c r="BT113" s="131"/>
      <c r="BU113" s="131"/>
      <c r="BV113" s="131"/>
      <c r="BW113" s="131"/>
      <c r="BX113" s="131"/>
      <c r="BY113" s="131"/>
      <c r="BZ113" s="131"/>
      <c r="CA113" s="131"/>
      <c r="CB113" s="131"/>
      <c r="CC113" s="131"/>
      <c r="CD113" s="131"/>
      <c r="CE113" s="131"/>
      <c r="CF113" s="131"/>
      <c r="CG113" s="131"/>
      <c r="CH113" s="131"/>
    </row>
    <row r="114" spans="1:86" ht="39" customHeight="1" thickTop="1" x14ac:dyDescent="0.25">
      <c r="A114" s="90"/>
      <c r="B114" s="15"/>
      <c r="C114" s="16"/>
      <c r="D114" s="9"/>
      <c r="E114" s="9"/>
      <c r="F114" s="17"/>
      <c r="G114" s="15"/>
      <c r="H114" s="16"/>
      <c r="I114" s="9"/>
      <c r="J114" s="9"/>
      <c r="K114" s="17"/>
      <c r="L114" s="15"/>
      <c r="M114" s="16"/>
      <c r="N114" s="9"/>
      <c r="O114" s="9"/>
      <c r="P114" s="17"/>
      <c r="Q114" s="15"/>
      <c r="R114" s="16"/>
      <c r="S114" s="9"/>
      <c r="T114" s="9"/>
      <c r="U114" s="17"/>
      <c r="V114" s="15"/>
      <c r="W114" s="16"/>
      <c r="X114" s="9"/>
      <c r="Y114" s="9"/>
      <c r="Z114" s="17"/>
      <c r="AA114" s="15"/>
      <c r="AB114" s="16"/>
      <c r="AC114" s="9"/>
      <c r="AD114" s="9"/>
      <c r="AE114" s="17"/>
      <c r="AF114" s="8"/>
      <c r="AH114" s="18"/>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row>
    <row r="115" spans="1:86" ht="16.5" x14ac:dyDescent="0.25">
      <c r="A115" s="23" t="s">
        <v>1</v>
      </c>
      <c r="B115" s="15"/>
      <c r="C115" s="16"/>
      <c r="D115" s="9"/>
      <c r="E115" s="9"/>
      <c r="F115" s="17"/>
      <c r="G115" s="15"/>
      <c r="H115" s="16"/>
      <c r="I115" s="9"/>
      <c r="J115" s="9"/>
      <c r="K115" s="17"/>
      <c r="L115" s="15"/>
      <c r="M115" s="16"/>
      <c r="N115" s="9"/>
      <c r="O115" s="9"/>
      <c r="P115" s="17"/>
      <c r="Q115" s="15"/>
      <c r="R115" s="16"/>
      <c r="S115" s="9"/>
      <c r="T115" s="9"/>
      <c r="U115" s="17"/>
      <c r="V115" s="15"/>
      <c r="W115" s="16"/>
      <c r="X115" s="9"/>
      <c r="Y115" s="9"/>
      <c r="Z115" s="17"/>
      <c r="AA115" s="15"/>
      <c r="AB115" s="16"/>
      <c r="AC115" s="9"/>
      <c r="AD115" s="9"/>
      <c r="AE115" s="17"/>
      <c r="AF115" s="18"/>
      <c r="AH115" s="24"/>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row>
    <row r="116" spans="1:86" ht="16.5" x14ac:dyDescent="0.25">
      <c r="A116" s="14" t="s">
        <v>20</v>
      </c>
      <c r="B116" s="15"/>
      <c r="C116" s="16"/>
      <c r="D116" s="9"/>
      <c r="E116" s="9"/>
      <c r="F116" s="17"/>
      <c r="G116" s="15"/>
      <c r="H116" s="16"/>
      <c r="I116" s="9"/>
      <c r="J116" s="9"/>
      <c r="K116" s="17"/>
      <c r="L116" s="15"/>
      <c r="M116" s="16"/>
      <c r="N116" s="9"/>
      <c r="O116" s="9"/>
      <c r="P116" s="17"/>
      <c r="Q116" s="15"/>
      <c r="R116" s="16"/>
      <c r="S116" s="9"/>
      <c r="T116" s="9"/>
      <c r="U116" s="17"/>
      <c r="V116" s="15"/>
      <c r="W116" s="16"/>
      <c r="X116" s="9"/>
      <c r="Y116" s="9"/>
      <c r="Z116" s="17"/>
      <c r="AA116" s="15"/>
      <c r="AB116" s="16"/>
      <c r="AC116" s="9"/>
      <c r="AD116" s="9"/>
      <c r="AE116" s="17"/>
      <c r="AF116" s="18"/>
      <c r="AH116" s="19"/>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row>
    <row r="117" spans="1:86" ht="16.5" x14ac:dyDescent="0.25">
      <c r="A117" s="14" t="s">
        <v>21</v>
      </c>
      <c r="B117" s="15"/>
      <c r="C117" s="16"/>
      <c r="D117" s="9"/>
      <c r="E117" s="9"/>
      <c r="F117" s="17"/>
      <c r="G117" s="15"/>
      <c r="H117" s="16"/>
      <c r="I117" s="9"/>
      <c r="J117" s="9"/>
      <c r="K117" s="17"/>
      <c r="L117" s="15"/>
      <c r="M117" s="16"/>
      <c r="N117" s="9"/>
      <c r="O117" s="9"/>
      <c r="P117" s="17"/>
      <c r="Q117" s="15"/>
      <c r="R117" s="16"/>
      <c r="S117" s="9"/>
      <c r="T117" s="9"/>
      <c r="U117" s="17"/>
      <c r="V117" s="15"/>
      <c r="W117" s="16"/>
      <c r="X117" s="9"/>
      <c r="Y117" s="9"/>
      <c r="Z117" s="17"/>
      <c r="AA117" s="15"/>
      <c r="AB117" s="16"/>
      <c r="AC117" s="9"/>
      <c r="AD117" s="9"/>
      <c r="AE117" s="17"/>
      <c r="AF117" s="18"/>
      <c r="AH117" s="19"/>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row>
    <row r="118" spans="1:86" ht="16.5" x14ac:dyDescent="0.25">
      <c r="A118" s="21"/>
      <c r="B118" s="15"/>
      <c r="C118" s="16"/>
      <c r="D118" s="9"/>
      <c r="E118" s="9"/>
      <c r="F118" s="17"/>
      <c r="G118" s="15"/>
      <c r="H118" s="16"/>
      <c r="I118" s="9"/>
      <c r="J118" s="9"/>
      <c r="K118" s="17"/>
      <c r="L118" s="15"/>
      <c r="M118" s="16"/>
      <c r="N118" s="9"/>
      <c r="O118" s="9"/>
      <c r="P118" s="17"/>
      <c r="Q118" s="15"/>
      <c r="R118" s="16"/>
      <c r="S118" s="9"/>
      <c r="T118" s="9"/>
      <c r="U118" s="17"/>
      <c r="V118" s="15"/>
      <c r="W118" s="16"/>
      <c r="X118" s="9"/>
      <c r="Y118" s="9"/>
      <c r="Z118" s="17"/>
      <c r="AA118" s="15"/>
      <c r="AB118" s="16"/>
      <c r="AC118" s="9"/>
      <c r="AD118" s="9"/>
      <c r="AE118" s="17"/>
      <c r="AF118" s="18"/>
      <c r="AH118" s="22"/>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row>
    <row r="119" spans="1:86" ht="16.5" x14ac:dyDescent="0.25">
      <c r="A119" s="21"/>
      <c r="B119" s="15"/>
      <c r="C119" s="16"/>
      <c r="D119" s="9"/>
      <c r="E119" s="9"/>
      <c r="F119" s="17"/>
      <c r="G119" s="15"/>
      <c r="H119" s="16"/>
      <c r="I119" s="9"/>
      <c r="J119" s="9"/>
      <c r="K119" s="17"/>
      <c r="L119" s="15"/>
      <c r="M119" s="16"/>
      <c r="N119" s="9"/>
      <c r="O119" s="9"/>
      <c r="P119" s="17"/>
      <c r="Q119" s="15"/>
      <c r="R119" s="16"/>
      <c r="S119" s="9"/>
      <c r="T119" s="9"/>
      <c r="U119" s="17"/>
      <c r="V119" s="15"/>
      <c r="W119" s="16"/>
      <c r="X119" s="9"/>
      <c r="Y119" s="9"/>
      <c r="Z119" s="17"/>
      <c r="AA119" s="15"/>
      <c r="AB119" s="16"/>
      <c r="AC119" s="9"/>
      <c r="AD119" s="9"/>
      <c r="AE119" s="17"/>
      <c r="AF119" s="18"/>
      <c r="AH119" s="22"/>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row>
    <row r="120" spans="1:86" ht="16.5" x14ac:dyDescent="0.25">
      <c r="A120" s="23" t="s">
        <v>4</v>
      </c>
      <c r="B120" s="15"/>
      <c r="C120" s="16"/>
      <c r="D120" s="9"/>
      <c r="E120" s="9"/>
      <c r="F120" s="17"/>
      <c r="G120" s="15"/>
      <c r="H120" s="16"/>
      <c r="I120" s="9"/>
      <c r="J120" s="9"/>
      <c r="K120" s="17"/>
      <c r="L120" s="15"/>
      <c r="M120" s="16"/>
      <c r="N120" s="9"/>
      <c r="O120" s="9"/>
      <c r="P120" s="17"/>
      <c r="Q120" s="15"/>
      <c r="R120" s="16"/>
      <c r="S120" s="9"/>
      <c r="T120" s="9"/>
      <c r="U120" s="17"/>
      <c r="V120" s="15"/>
      <c r="W120" s="16"/>
      <c r="X120" s="9"/>
      <c r="Y120" s="9"/>
      <c r="Z120" s="17"/>
      <c r="AA120" s="15"/>
      <c r="AB120" s="16"/>
      <c r="AC120" s="9"/>
      <c r="AD120" s="9"/>
      <c r="AE120" s="17"/>
      <c r="AF120" s="18"/>
      <c r="AH120" s="24"/>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row>
    <row r="121" spans="1:86" ht="16.5" x14ac:dyDescent="0.25">
      <c r="A121" s="21" t="s">
        <v>22</v>
      </c>
      <c r="B121" s="15"/>
      <c r="C121" s="16"/>
      <c r="D121" s="9"/>
      <c r="E121" s="9"/>
      <c r="F121" s="17"/>
      <c r="G121" s="15"/>
      <c r="H121" s="16"/>
      <c r="I121" s="9"/>
      <c r="J121" s="9"/>
      <c r="K121" s="17"/>
      <c r="L121" s="15"/>
      <c r="M121" s="16"/>
      <c r="N121" s="9"/>
      <c r="O121" s="9"/>
      <c r="P121" s="17"/>
      <c r="Q121" s="15"/>
      <c r="R121" s="16"/>
      <c r="S121" s="9"/>
      <c r="T121" s="9"/>
      <c r="U121" s="17"/>
      <c r="V121" s="15"/>
      <c r="W121" s="16"/>
      <c r="X121" s="9"/>
      <c r="Y121" s="9"/>
      <c r="Z121" s="17"/>
      <c r="AA121" s="15"/>
      <c r="AB121" s="16"/>
      <c r="AC121" s="9"/>
      <c r="AD121" s="9"/>
      <c r="AE121" s="17"/>
      <c r="AF121" s="18"/>
      <c r="AH121" s="22"/>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row>
    <row r="122" spans="1:86" ht="16.5" x14ac:dyDescent="0.25">
      <c r="A122" s="14" t="s">
        <v>23</v>
      </c>
      <c r="B122" s="15"/>
      <c r="C122" s="16"/>
      <c r="D122" s="9"/>
      <c r="E122" s="9"/>
      <c r="F122" s="17"/>
      <c r="G122" s="15"/>
      <c r="H122" s="16"/>
      <c r="I122" s="9"/>
      <c r="J122" s="9"/>
      <c r="K122" s="17"/>
      <c r="L122" s="15"/>
      <c r="M122" s="16"/>
      <c r="N122" s="9"/>
      <c r="O122" s="9"/>
      <c r="P122" s="17"/>
      <c r="Q122" s="15"/>
      <c r="R122" s="16"/>
      <c r="S122" s="9"/>
      <c r="T122" s="9"/>
      <c r="U122" s="17"/>
      <c r="V122" s="15"/>
      <c r="W122" s="16"/>
      <c r="X122" s="9"/>
      <c r="Y122" s="9"/>
      <c r="Z122" s="17"/>
      <c r="AA122" s="15"/>
      <c r="AB122" s="16"/>
      <c r="AC122" s="9"/>
      <c r="AD122" s="9"/>
      <c r="AE122" s="17"/>
      <c r="AF122" s="18"/>
      <c r="AH122" s="19"/>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row>
    <row r="123" spans="1:86" ht="16.5" x14ac:dyDescent="0.25">
      <c r="A123" s="14" t="s">
        <v>7</v>
      </c>
      <c r="B123" s="15"/>
      <c r="C123" s="16"/>
      <c r="D123" s="9"/>
      <c r="E123" s="9"/>
      <c r="F123" s="17"/>
      <c r="G123" s="15"/>
      <c r="H123" s="16"/>
      <c r="I123" s="9"/>
      <c r="J123" s="9"/>
      <c r="K123" s="17"/>
      <c r="L123" s="15"/>
      <c r="M123" s="16"/>
      <c r="N123" s="9"/>
      <c r="O123" s="9"/>
      <c r="P123" s="17"/>
      <c r="Q123" s="15"/>
      <c r="R123" s="16"/>
      <c r="S123" s="9"/>
      <c r="T123" s="9"/>
      <c r="U123" s="17"/>
      <c r="V123" s="15"/>
      <c r="W123" s="16"/>
      <c r="X123" s="9"/>
      <c r="Y123" s="9"/>
      <c r="Z123" s="17"/>
      <c r="AA123" s="15"/>
      <c r="AB123" s="16"/>
      <c r="AC123" s="9"/>
      <c r="AD123" s="9"/>
      <c r="AE123" s="17"/>
      <c r="AF123" s="18"/>
      <c r="AH123" s="18"/>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row>
    <row r="124" spans="1:86" ht="17.25" thickBot="1" x14ac:dyDescent="0.3">
      <c r="A124" s="148"/>
      <c r="B124" s="149"/>
      <c r="C124" s="150"/>
      <c r="D124" s="151"/>
      <c r="E124" s="151"/>
      <c r="F124" s="152"/>
      <c r="G124" s="149"/>
      <c r="H124" s="150"/>
      <c r="I124" s="151"/>
      <c r="J124" s="151"/>
      <c r="K124" s="152"/>
      <c r="L124" s="149"/>
      <c r="M124" s="150"/>
      <c r="N124" s="151"/>
      <c r="O124" s="151"/>
      <c r="P124" s="152"/>
      <c r="Q124" s="149"/>
      <c r="R124" s="150"/>
      <c r="S124" s="151"/>
      <c r="T124" s="151"/>
      <c r="U124" s="152"/>
      <c r="V124" s="149"/>
      <c r="W124" s="150"/>
      <c r="X124" s="151"/>
      <c r="Y124" s="151"/>
      <c r="Z124" s="152"/>
      <c r="AA124" s="149"/>
      <c r="AB124" s="150"/>
      <c r="AC124" s="151"/>
      <c r="AD124" s="151"/>
      <c r="AE124" s="152"/>
      <c r="AF124" s="153"/>
      <c r="AH124" s="154"/>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row>
    <row r="125" spans="1:86" ht="15.75" thickTop="1" x14ac:dyDescent="0.25"/>
    <row r="126" spans="1:86" x14ac:dyDescent="0.25">
      <c r="B126" s="33"/>
      <c r="C126" s="92"/>
      <c r="D126" s="92"/>
      <c r="E126" s="92"/>
      <c r="F126" s="92"/>
      <c r="G126" s="73"/>
      <c r="H126" s="74"/>
      <c r="I126" s="72"/>
      <c r="J126" s="72"/>
      <c r="K126" s="75"/>
      <c r="L126" s="73"/>
      <c r="M126" s="74"/>
      <c r="N126" s="72"/>
      <c r="O126" s="72"/>
      <c r="P126" s="75"/>
      <c r="Q126" s="73"/>
      <c r="R126" s="74"/>
      <c r="S126" s="72"/>
      <c r="T126" s="72"/>
      <c r="U126" s="75"/>
      <c r="V126" s="73"/>
      <c r="W126" s="74"/>
      <c r="X126" s="72"/>
      <c r="Y126" s="72"/>
      <c r="Z126" s="75"/>
      <c r="AA126" s="73"/>
      <c r="AB126" s="74"/>
      <c r="AC126" s="72"/>
      <c r="AD126" s="72"/>
      <c r="AE126" s="76"/>
      <c r="AF126" s="77"/>
      <c r="AG126" s="39"/>
      <c r="AH126" s="94"/>
    </row>
    <row r="127" spans="1:86" x14ac:dyDescent="0.25">
      <c r="B127" s="33"/>
      <c r="C127" s="43"/>
      <c r="D127" s="43"/>
      <c r="E127" s="43"/>
      <c r="F127" s="43"/>
      <c r="G127" s="33"/>
      <c r="H127" s="44"/>
      <c r="I127" s="43"/>
      <c r="J127" s="43"/>
      <c r="K127" s="45"/>
      <c r="L127" s="33"/>
      <c r="M127" s="44"/>
      <c r="N127" s="43"/>
      <c r="O127" s="43"/>
      <c r="P127" s="45"/>
      <c r="Q127" s="33"/>
      <c r="R127" s="44"/>
      <c r="S127" s="43"/>
      <c r="T127" s="43"/>
      <c r="U127" s="45"/>
      <c r="V127" s="33"/>
      <c r="W127" s="44"/>
      <c r="X127" s="43"/>
      <c r="Y127" s="43"/>
      <c r="Z127" s="45"/>
      <c r="AA127" s="33"/>
      <c r="AB127" s="44"/>
      <c r="AC127" s="43"/>
      <c r="AD127" s="43"/>
      <c r="AE127" s="46"/>
      <c r="AF127" s="38"/>
      <c r="AG127" s="39"/>
      <c r="AH127" s="82"/>
    </row>
    <row r="128" spans="1:86" x14ac:dyDescent="0.25">
      <c r="B128" s="33"/>
      <c r="C128" s="96"/>
      <c r="D128" s="34"/>
      <c r="E128" s="34"/>
      <c r="F128" s="34"/>
      <c r="G128" s="33"/>
      <c r="H128" s="44"/>
      <c r="I128" s="43"/>
      <c r="J128" s="43"/>
      <c r="K128" s="45"/>
      <c r="L128" s="33"/>
      <c r="M128" s="44"/>
      <c r="N128" s="43"/>
      <c r="O128" s="43"/>
      <c r="P128" s="45"/>
      <c r="Q128" s="33"/>
      <c r="R128" s="44"/>
      <c r="S128" s="43"/>
      <c r="T128" s="43"/>
      <c r="U128" s="45"/>
      <c r="V128" s="33"/>
      <c r="W128" s="44"/>
      <c r="X128" s="43"/>
      <c r="Y128" s="43"/>
      <c r="Z128" s="45"/>
      <c r="AA128" s="33"/>
      <c r="AB128" s="44"/>
      <c r="AC128" s="43"/>
      <c r="AD128" s="43"/>
      <c r="AE128" s="46"/>
      <c r="AF128" s="38"/>
      <c r="AG128" s="39"/>
      <c r="AH128" s="82"/>
    </row>
    <row r="129" spans="2:34" x14ac:dyDescent="0.25">
      <c r="B129" s="97"/>
      <c r="C129" s="98"/>
      <c r="D129" s="99"/>
      <c r="E129" s="99"/>
      <c r="F129" s="99"/>
      <c r="G129" s="100"/>
      <c r="H129" s="35"/>
      <c r="I129" s="101"/>
      <c r="J129" s="101"/>
      <c r="K129" s="102"/>
      <c r="L129" s="100"/>
      <c r="M129" s="35"/>
      <c r="N129" s="101"/>
      <c r="O129" s="101"/>
      <c r="P129" s="102"/>
      <c r="Q129" s="100"/>
      <c r="R129" s="35"/>
      <c r="S129" s="101"/>
      <c r="T129" s="101"/>
      <c r="U129" s="102"/>
      <c r="V129" s="100"/>
      <c r="W129" s="35"/>
      <c r="X129" s="101"/>
      <c r="Y129" s="101"/>
      <c r="Z129" s="102"/>
      <c r="AA129" s="100"/>
      <c r="AB129" s="35"/>
      <c r="AC129" s="101"/>
      <c r="AD129" s="101"/>
      <c r="AE129" s="103"/>
      <c r="AF129" s="38"/>
      <c r="AG129" s="39"/>
      <c r="AH129" s="40"/>
    </row>
    <row r="130" spans="2:34" x14ac:dyDescent="0.25">
      <c r="B130" s="97"/>
      <c r="C130" s="98"/>
      <c r="D130" s="99"/>
      <c r="E130" s="99"/>
      <c r="F130" s="99"/>
      <c r="G130" s="100"/>
      <c r="H130" s="35"/>
      <c r="I130" s="101"/>
      <c r="J130" s="101"/>
      <c r="K130" s="102"/>
      <c r="L130" s="100"/>
      <c r="M130" s="35"/>
      <c r="N130" s="101"/>
      <c r="O130" s="101"/>
      <c r="P130" s="102"/>
      <c r="Q130" s="100"/>
      <c r="R130" s="35"/>
      <c r="S130" s="101"/>
      <c r="T130" s="101"/>
      <c r="U130" s="102"/>
      <c r="V130" s="100"/>
      <c r="W130" s="35"/>
      <c r="X130" s="101"/>
      <c r="Y130" s="101"/>
      <c r="Z130" s="102"/>
      <c r="AA130" s="100"/>
      <c r="AB130" s="35"/>
      <c r="AC130" s="101"/>
      <c r="AD130" s="101"/>
      <c r="AE130" s="103"/>
      <c r="AF130" s="38"/>
      <c r="AG130" s="39"/>
      <c r="AH130" s="40"/>
    </row>
    <row r="131" spans="2:34" x14ac:dyDescent="0.25">
      <c r="B131" s="97"/>
      <c r="C131" s="98"/>
      <c r="D131" s="99"/>
      <c r="E131" s="99"/>
      <c r="F131" s="99"/>
      <c r="G131" s="100"/>
      <c r="H131" s="35"/>
      <c r="I131" s="101"/>
      <c r="J131" s="101"/>
      <c r="K131" s="102"/>
      <c r="L131" s="100"/>
      <c r="M131" s="35"/>
      <c r="N131" s="101"/>
      <c r="O131" s="101"/>
      <c r="P131" s="102"/>
      <c r="Q131" s="100"/>
      <c r="R131" s="35"/>
      <c r="S131" s="101"/>
      <c r="T131" s="101"/>
      <c r="U131" s="102"/>
      <c r="V131" s="100"/>
      <c r="W131" s="35"/>
      <c r="X131" s="101"/>
      <c r="Y131" s="101"/>
      <c r="Z131" s="102"/>
      <c r="AA131" s="100"/>
      <c r="AB131" s="35"/>
      <c r="AC131" s="101"/>
      <c r="AD131" s="101"/>
      <c r="AE131" s="103"/>
      <c r="AF131" s="38"/>
      <c r="AG131" s="39"/>
      <c r="AH131" s="40"/>
    </row>
    <row r="132" spans="2:34" x14ac:dyDescent="0.25">
      <c r="B132" s="97"/>
      <c r="C132" s="98"/>
      <c r="D132" s="99"/>
      <c r="E132" s="99"/>
      <c r="F132" s="99"/>
      <c r="G132" s="100"/>
      <c r="H132" s="44"/>
      <c r="I132" s="105"/>
      <c r="J132" s="105"/>
      <c r="K132" s="106"/>
      <c r="L132" s="100"/>
      <c r="M132" s="44"/>
      <c r="N132" s="105"/>
      <c r="O132" s="105"/>
      <c r="P132" s="107"/>
      <c r="Q132" s="100"/>
      <c r="R132" s="44"/>
      <c r="S132" s="105"/>
      <c r="T132" s="105"/>
      <c r="U132" s="106"/>
      <c r="V132" s="100"/>
      <c r="W132" s="44"/>
      <c r="X132" s="105"/>
      <c r="Y132" s="105"/>
      <c r="Z132" s="106"/>
      <c r="AA132" s="100"/>
      <c r="AB132" s="44"/>
      <c r="AC132" s="105"/>
      <c r="AD132" s="105"/>
      <c r="AE132" s="108"/>
      <c r="AF132" s="38"/>
      <c r="AG132" s="39"/>
      <c r="AH132" s="66"/>
    </row>
    <row r="133" spans="2:34" x14ac:dyDescent="0.25">
      <c r="B133" s="97"/>
      <c r="C133" s="98"/>
      <c r="D133" s="99"/>
      <c r="E133" s="99"/>
      <c r="F133" s="99"/>
      <c r="G133" s="100"/>
      <c r="H133" s="44"/>
      <c r="I133" s="105"/>
      <c r="J133" s="105"/>
      <c r="K133" s="106"/>
      <c r="L133" s="100"/>
      <c r="M133" s="44"/>
      <c r="N133" s="105"/>
      <c r="O133" s="105"/>
      <c r="P133" s="107"/>
      <c r="Q133" s="100"/>
      <c r="R133" s="44"/>
      <c r="S133" s="105"/>
      <c r="T133" s="105"/>
      <c r="U133" s="106"/>
      <c r="V133" s="100"/>
      <c r="W133" s="44"/>
      <c r="X133" s="105"/>
      <c r="Y133" s="105"/>
      <c r="Z133" s="106"/>
      <c r="AA133" s="100"/>
      <c r="AB133" s="44"/>
      <c r="AC133" s="105"/>
      <c r="AD133" s="105"/>
      <c r="AE133" s="108"/>
      <c r="AF133" s="38"/>
      <c r="AG133" s="39"/>
      <c r="AH133" s="47"/>
    </row>
    <row r="134" spans="2:34" x14ac:dyDescent="0.25">
      <c r="B134" s="97"/>
      <c r="C134" s="98"/>
      <c r="D134" s="99"/>
      <c r="E134" s="99"/>
      <c r="F134" s="99"/>
      <c r="G134" s="100"/>
      <c r="H134" s="44"/>
      <c r="I134" s="105"/>
      <c r="J134" s="105"/>
      <c r="K134" s="106"/>
      <c r="L134" s="100"/>
      <c r="M134" s="44"/>
      <c r="N134" s="105"/>
      <c r="O134" s="105"/>
      <c r="P134" s="107"/>
      <c r="Q134" s="100"/>
      <c r="R134" s="44"/>
      <c r="S134" s="105"/>
      <c r="T134" s="105"/>
      <c r="U134" s="106"/>
      <c r="V134" s="100"/>
      <c r="W134" s="44"/>
      <c r="X134" s="105"/>
      <c r="Y134" s="105"/>
      <c r="Z134" s="106"/>
      <c r="AA134" s="100"/>
      <c r="AB134" s="44"/>
      <c r="AC134" s="105"/>
      <c r="AD134" s="105"/>
      <c r="AE134" s="108"/>
      <c r="AF134" s="38"/>
      <c r="AG134" s="39"/>
      <c r="AH134" s="66"/>
    </row>
    <row r="135" spans="2:34" x14ac:dyDescent="0.25">
      <c r="B135" s="97"/>
      <c r="C135" s="98"/>
      <c r="D135" s="99"/>
      <c r="E135" s="99"/>
      <c r="F135" s="99"/>
      <c r="G135" s="100"/>
      <c r="H135" s="44"/>
      <c r="I135" s="105"/>
      <c r="J135" s="105"/>
      <c r="K135" s="106"/>
      <c r="L135" s="100"/>
      <c r="M135" s="44"/>
      <c r="N135" s="105"/>
      <c r="O135" s="105"/>
      <c r="P135" s="107"/>
      <c r="Q135" s="100"/>
      <c r="R135" s="44"/>
      <c r="S135" s="105"/>
      <c r="T135" s="105"/>
      <c r="U135" s="106"/>
      <c r="V135" s="100"/>
      <c r="W135" s="44"/>
      <c r="X135" s="105"/>
      <c r="Y135" s="105"/>
      <c r="Z135" s="106"/>
      <c r="AA135" s="100"/>
      <c r="AB135" s="44"/>
      <c r="AC135" s="105"/>
      <c r="AD135" s="105"/>
      <c r="AE135" s="108"/>
      <c r="AF135" s="38"/>
      <c r="AG135" s="39"/>
      <c r="AH135" s="47"/>
    </row>
    <row r="136" spans="2:34" x14ac:dyDescent="0.25">
      <c r="B136" s="97"/>
      <c r="C136" s="98"/>
      <c r="D136" s="99"/>
      <c r="E136" s="99"/>
      <c r="F136" s="99"/>
      <c r="G136" s="100"/>
      <c r="H136" s="44"/>
      <c r="I136" s="105"/>
      <c r="J136" s="105"/>
      <c r="K136" s="106"/>
      <c r="L136" s="100"/>
      <c r="M136" s="44"/>
      <c r="N136" s="105"/>
      <c r="O136" s="105"/>
      <c r="P136" s="107"/>
      <c r="Q136" s="100"/>
      <c r="R136" s="44"/>
      <c r="S136" s="105"/>
      <c r="T136" s="105"/>
      <c r="U136" s="106"/>
      <c r="V136" s="100"/>
      <c r="W136" s="44"/>
      <c r="X136" s="105"/>
      <c r="Y136" s="105"/>
      <c r="Z136" s="106"/>
      <c r="AA136" s="100"/>
      <c r="AB136" s="44"/>
      <c r="AC136" s="105"/>
      <c r="AD136" s="105"/>
      <c r="AE136" s="108"/>
      <c r="AF136" s="38"/>
      <c r="AG136" s="39"/>
      <c r="AH136" s="161"/>
    </row>
    <row r="137" spans="2:34" x14ac:dyDescent="0.25">
      <c r="B137" s="97"/>
      <c r="C137" s="98"/>
      <c r="D137" s="99"/>
      <c r="E137" s="99"/>
      <c r="F137" s="99"/>
      <c r="G137" s="100"/>
      <c r="H137" s="44"/>
      <c r="I137" s="105"/>
      <c r="J137" s="105"/>
      <c r="K137" s="106"/>
      <c r="L137" s="100"/>
      <c r="M137" s="44"/>
      <c r="N137" s="105"/>
      <c r="O137" s="105"/>
      <c r="P137" s="107"/>
      <c r="Q137" s="100"/>
      <c r="R137" s="44"/>
      <c r="S137" s="105"/>
      <c r="T137" s="105"/>
      <c r="U137" s="106"/>
      <c r="V137" s="100"/>
      <c r="W137" s="44"/>
      <c r="X137" s="105"/>
      <c r="Y137" s="105"/>
      <c r="Z137" s="106"/>
      <c r="AA137" s="100"/>
      <c r="AB137" s="44"/>
      <c r="AC137" s="105"/>
      <c r="AD137" s="105"/>
      <c r="AE137" s="108"/>
      <c r="AF137" s="38"/>
      <c r="AG137" s="39"/>
      <c r="AH137" s="162"/>
    </row>
    <row r="138" spans="2:34" x14ac:dyDescent="0.25">
      <c r="B138" s="97"/>
      <c r="C138" s="98"/>
      <c r="D138" s="99"/>
      <c r="E138" s="99"/>
      <c r="F138" s="99"/>
      <c r="G138" s="100"/>
      <c r="H138" s="44"/>
      <c r="I138" s="105"/>
      <c r="J138" s="105"/>
      <c r="K138" s="106"/>
      <c r="L138" s="100"/>
      <c r="M138" s="44"/>
      <c r="N138" s="105"/>
      <c r="O138" s="105"/>
      <c r="P138" s="107"/>
      <c r="Q138" s="100"/>
      <c r="R138" s="44"/>
      <c r="S138" s="105"/>
      <c r="T138" s="105"/>
      <c r="U138" s="106"/>
      <c r="V138" s="100"/>
      <c r="W138" s="44"/>
      <c r="X138" s="105"/>
      <c r="Y138" s="105"/>
      <c r="Z138" s="106"/>
      <c r="AA138" s="100"/>
      <c r="AB138" s="44"/>
      <c r="AC138" s="105"/>
      <c r="AD138" s="105"/>
      <c r="AE138" s="108"/>
      <c r="AF138" s="38"/>
      <c r="AG138" s="39"/>
      <c r="AH138" s="162"/>
    </row>
    <row r="139" spans="2:34" x14ac:dyDescent="0.25">
      <c r="B139" s="97"/>
      <c r="C139" s="98"/>
      <c r="D139" s="99"/>
      <c r="E139" s="99"/>
      <c r="F139" s="99"/>
      <c r="G139" s="100"/>
      <c r="H139" s="44"/>
      <c r="I139" s="105"/>
      <c r="J139" s="105"/>
      <c r="K139" s="106"/>
      <c r="L139" s="100"/>
      <c r="M139" s="44"/>
      <c r="N139" s="105"/>
      <c r="O139" s="105"/>
      <c r="P139" s="107"/>
      <c r="Q139" s="100"/>
      <c r="R139" s="44"/>
      <c r="S139" s="105"/>
      <c r="T139" s="105"/>
      <c r="U139" s="106"/>
      <c r="V139" s="100"/>
      <c r="W139" s="44"/>
      <c r="X139" s="105"/>
      <c r="Y139" s="105"/>
      <c r="Z139" s="106"/>
      <c r="AA139" s="100"/>
      <c r="AB139" s="44"/>
      <c r="AC139" s="105"/>
      <c r="AD139" s="105"/>
      <c r="AE139" s="108"/>
      <c r="AF139" s="38"/>
      <c r="AG139" s="39"/>
      <c r="AH139" s="163"/>
    </row>
    <row r="140" spans="2:34" x14ac:dyDescent="0.25">
      <c r="B140" s="97"/>
      <c r="C140" s="98"/>
      <c r="D140" s="99"/>
      <c r="E140" s="99"/>
      <c r="F140" s="99"/>
      <c r="G140" s="100"/>
      <c r="H140" s="44"/>
      <c r="I140" s="105"/>
      <c r="J140" s="105"/>
      <c r="K140" s="106"/>
      <c r="L140" s="100"/>
      <c r="M140" s="44"/>
      <c r="N140" s="105"/>
      <c r="O140" s="105"/>
      <c r="P140" s="107"/>
      <c r="Q140" s="100"/>
      <c r="R140" s="44"/>
      <c r="S140" s="105"/>
      <c r="T140" s="105"/>
      <c r="U140" s="106"/>
      <c r="V140" s="100"/>
      <c r="W140" s="44"/>
      <c r="X140" s="105"/>
      <c r="Y140" s="105"/>
      <c r="Z140" s="106"/>
      <c r="AA140" s="100"/>
      <c r="AB140" s="44"/>
      <c r="AC140" s="105"/>
      <c r="AD140" s="105"/>
      <c r="AE140" s="108"/>
      <c r="AF140" s="38"/>
      <c r="AG140" s="39"/>
      <c r="AH140" s="161"/>
    </row>
    <row r="141" spans="2:34" x14ac:dyDescent="0.25">
      <c r="B141" s="97"/>
      <c r="C141" s="98"/>
      <c r="D141" s="99"/>
      <c r="E141" s="99"/>
      <c r="F141" s="99"/>
      <c r="G141" s="100"/>
      <c r="H141" s="35"/>
      <c r="I141" s="101"/>
      <c r="J141" s="101"/>
      <c r="K141" s="102"/>
      <c r="L141" s="100"/>
      <c r="M141" s="35"/>
      <c r="N141" s="101"/>
      <c r="O141" s="101"/>
      <c r="P141" s="102"/>
      <c r="Q141" s="100"/>
      <c r="R141" s="35"/>
      <c r="S141" s="101"/>
      <c r="T141" s="101"/>
      <c r="U141" s="102"/>
      <c r="V141" s="100"/>
      <c r="W141" s="35"/>
      <c r="X141" s="101"/>
      <c r="Y141" s="101"/>
      <c r="Z141" s="102"/>
      <c r="AA141" s="100"/>
      <c r="AB141" s="35"/>
      <c r="AC141" s="101"/>
      <c r="AD141" s="101"/>
      <c r="AE141" s="103"/>
      <c r="AF141" s="38"/>
      <c r="AG141" s="39"/>
      <c r="AH141" s="40"/>
    </row>
    <row r="142" spans="2:34" x14ac:dyDescent="0.25">
      <c r="B142" s="97"/>
      <c r="C142" s="113"/>
      <c r="D142" s="114"/>
      <c r="E142" s="114"/>
      <c r="F142" s="114"/>
      <c r="G142" s="164"/>
      <c r="H142" s="115"/>
      <c r="I142" s="116"/>
      <c r="J142" s="116"/>
      <c r="K142" s="117"/>
      <c r="L142" s="164"/>
      <c r="M142" s="115"/>
      <c r="N142" s="116"/>
      <c r="O142" s="116"/>
      <c r="P142" s="118"/>
      <c r="Q142" s="164"/>
      <c r="R142" s="115"/>
      <c r="S142" s="116"/>
      <c r="T142" s="116"/>
      <c r="U142" s="117"/>
      <c r="V142" s="164"/>
      <c r="W142" s="115"/>
      <c r="X142" s="116"/>
      <c r="Y142" s="116"/>
      <c r="Z142" s="117"/>
      <c r="AA142" s="164"/>
      <c r="AB142" s="115"/>
      <c r="AC142" s="116"/>
      <c r="AD142" s="116"/>
      <c r="AE142" s="119"/>
      <c r="AF142" s="38"/>
      <c r="AG142" s="39"/>
      <c r="AH142" s="165"/>
    </row>
    <row r="143" spans="2:34" x14ac:dyDescent="0.25">
      <c r="B143" s="33"/>
      <c r="C143" s="43"/>
      <c r="D143" s="43"/>
      <c r="E143" s="43"/>
      <c r="F143" s="43"/>
      <c r="G143" s="33"/>
      <c r="H143" s="44"/>
      <c r="I143" s="43"/>
      <c r="J143" s="43"/>
      <c r="K143" s="45"/>
      <c r="L143" s="33"/>
      <c r="M143" s="44"/>
      <c r="N143" s="43"/>
      <c r="O143" s="43"/>
      <c r="P143" s="45"/>
      <c r="Q143" s="33"/>
      <c r="R143" s="44"/>
      <c r="S143" s="43"/>
      <c r="T143" s="43"/>
      <c r="U143" s="45"/>
      <c r="V143" s="33"/>
      <c r="W143" s="44"/>
      <c r="X143" s="43"/>
      <c r="Y143" s="43"/>
      <c r="Z143" s="45"/>
      <c r="AA143" s="33"/>
      <c r="AB143" s="44"/>
      <c r="AC143" s="43"/>
      <c r="AD143" s="43"/>
      <c r="AE143" s="46"/>
      <c r="AF143" s="38"/>
      <c r="AG143" s="39"/>
      <c r="AH143" s="70"/>
    </row>
    <row r="144" spans="2:34" x14ac:dyDescent="0.25">
      <c r="B144" s="33"/>
      <c r="C144" s="43"/>
      <c r="D144" s="43"/>
      <c r="E144" s="43"/>
      <c r="F144" s="43"/>
      <c r="G144" s="33"/>
      <c r="H144" s="44"/>
      <c r="I144" s="43"/>
      <c r="J144" s="43"/>
      <c r="K144" s="45"/>
      <c r="L144" s="33"/>
      <c r="M144" s="44"/>
      <c r="N144" s="43"/>
      <c r="O144" s="43"/>
      <c r="P144" s="45"/>
      <c r="Q144" s="33"/>
      <c r="R144" s="44"/>
      <c r="S144" s="43"/>
      <c r="T144" s="43"/>
      <c r="U144" s="45"/>
      <c r="V144" s="33"/>
      <c r="W144" s="44"/>
      <c r="X144" s="43"/>
      <c r="Y144" s="43"/>
      <c r="Z144" s="45"/>
      <c r="AA144" s="33"/>
      <c r="AB144" s="44"/>
      <c r="AC144" s="43"/>
      <c r="AD144" s="43"/>
      <c r="AE144" s="46"/>
      <c r="AF144" s="38"/>
      <c r="AG144" s="39"/>
      <c r="AH144" s="82"/>
    </row>
    <row r="145" spans="2:34" x14ac:dyDescent="0.25">
      <c r="B145" s="33"/>
      <c r="C145" s="43"/>
      <c r="D145" s="43"/>
      <c r="E145" s="43"/>
      <c r="F145" s="43"/>
      <c r="G145" s="33"/>
      <c r="H145" s="44"/>
      <c r="I145" s="43"/>
      <c r="J145" s="43"/>
      <c r="K145" s="45"/>
      <c r="L145" s="33"/>
      <c r="M145" s="44"/>
      <c r="N145" s="43"/>
      <c r="O145" s="43"/>
      <c r="P145" s="45"/>
      <c r="Q145" s="33"/>
      <c r="R145" s="44"/>
      <c r="S145" s="43"/>
      <c r="T145" s="43"/>
      <c r="U145" s="45"/>
      <c r="V145" s="33"/>
      <c r="W145" s="44"/>
      <c r="X145" s="43"/>
      <c r="Y145" s="43"/>
      <c r="Z145" s="45"/>
      <c r="AA145" s="33"/>
      <c r="AB145" s="44"/>
      <c r="AC145" s="43"/>
      <c r="AD145" s="43"/>
      <c r="AE145" s="46"/>
      <c r="AF145" s="38"/>
      <c r="AG145" s="39"/>
      <c r="AH145" s="80"/>
    </row>
    <row r="146" spans="2:34" x14ac:dyDescent="0.25">
      <c r="B146" s="33"/>
      <c r="C146" s="43"/>
      <c r="D146" s="43"/>
      <c r="E146" s="43"/>
      <c r="F146" s="43"/>
      <c r="G146" s="33"/>
      <c r="H146" s="44"/>
      <c r="I146" s="43"/>
      <c r="J146" s="43"/>
      <c r="K146" s="45"/>
      <c r="L146" s="33"/>
      <c r="M146" s="44"/>
      <c r="N146" s="43"/>
      <c r="O146" s="43"/>
      <c r="P146" s="45"/>
      <c r="Q146" s="33"/>
      <c r="R146" s="44"/>
      <c r="S146" s="43"/>
      <c r="T146" s="43"/>
      <c r="U146" s="45"/>
      <c r="V146" s="33"/>
      <c r="W146" s="44"/>
      <c r="X146" s="43"/>
      <c r="Y146" s="43"/>
      <c r="Z146" s="45"/>
      <c r="AA146" s="33"/>
      <c r="AB146" s="44"/>
      <c r="AC146" s="43"/>
      <c r="AD146" s="43"/>
      <c r="AE146" s="46"/>
      <c r="AF146" s="38"/>
      <c r="AG146" s="39"/>
      <c r="AH146" s="80"/>
    </row>
    <row r="147" spans="2:34" x14ac:dyDescent="0.25">
      <c r="B147" s="33"/>
      <c r="C147" s="43"/>
      <c r="D147" s="43"/>
      <c r="E147" s="43"/>
      <c r="F147" s="43"/>
      <c r="G147" s="33"/>
      <c r="H147" s="44"/>
      <c r="I147" s="43"/>
      <c r="J147" s="43"/>
      <c r="K147" s="45"/>
      <c r="L147" s="33"/>
      <c r="M147" s="44"/>
      <c r="N147" s="43"/>
      <c r="O147" s="43"/>
      <c r="P147" s="45"/>
      <c r="Q147" s="33"/>
      <c r="R147" s="44"/>
      <c r="S147" s="43"/>
      <c r="T147" s="43"/>
      <c r="U147" s="45"/>
      <c r="V147" s="33"/>
      <c r="W147" s="44"/>
      <c r="X147" s="43"/>
      <c r="Y147" s="43"/>
      <c r="Z147" s="45"/>
      <c r="AA147" s="33"/>
      <c r="AB147" s="44"/>
      <c r="AC147" s="43"/>
      <c r="AD147" s="43"/>
      <c r="AE147" s="46"/>
      <c r="AF147" s="38"/>
      <c r="AG147" s="39"/>
      <c r="AH147" s="47"/>
    </row>
    <row r="148" spans="2:34" x14ac:dyDescent="0.25">
      <c r="B148" s="33"/>
      <c r="C148" s="43"/>
      <c r="D148" s="43"/>
      <c r="E148" s="43"/>
      <c r="F148" s="43"/>
      <c r="G148" s="33"/>
      <c r="H148" s="44"/>
      <c r="I148" s="43"/>
      <c r="J148" s="43"/>
      <c r="K148" s="45"/>
      <c r="L148" s="33"/>
      <c r="M148" s="44"/>
      <c r="N148" s="43"/>
      <c r="O148" s="43"/>
      <c r="P148" s="45"/>
      <c r="Q148" s="33"/>
      <c r="R148" s="44"/>
      <c r="S148" s="43"/>
      <c r="T148" s="43"/>
      <c r="U148" s="45"/>
      <c r="V148" s="33"/>
      <c r="W148" s="44"/>
      <c r="X148" s="43"/>
      <c r="Y148" s="43"/>
      <c r="Z148" s="45"/>
      <c r="AA148" s="33"/>
      <c r="AB148" s="44"/>
      <c r="AC148" s="43"/>
      <c r="AD148" s="43"/>
      <c r="AE148" s="46"/>
      <c r="AF148" s="38"/>
      <c r="AG148" s="39"/>
      <c r="AH148" s="80"/>
    </row>
    <row r="149" spans="2:34" x14ac:dyDescent="0.25">
      <c r="B149" s="33"/>
      <c r="C149" s="43"/>
      <c r="D149" s="43"/>
      <c r="E149" s="43"/>
      <c r="F149" s="43"/>
      <c r="G149" s="33"/>
      <c r="H149" s="44"/>
      <c r="I149" s="43"/>
      <c r="J149" s="43"/>
      <c r="K149" s="45"/>
      <c r="L149" s="33"/>
      <c r="M149" s="44"/>
      <c r="N149" s="43"/>
      <c r="O149" s="43"/>
      <c r="P149" s="45"/>
      <c r="Q149" s="33"/>
      <c r="R149" s="44"/>
      <c r="S149" s="43"/>
      <c r="T149" s="43"/>
      <c r="U149" s="45"/>
      <c r="V149" s="33"/>
      <c r="W149" s="44"/>
      <c r="X149" s="43"/>
      <c r="Y149" s="43"/>
      <c r="Z149" s="45"/>
      <c r="AA149" s="33"/>
      <c r="AB149" s="44"/>
      <c r="AC149" s="43"/>
      <c r="AD149" s="43"/>
      <c r="AE149" s="46"/>
      <c r="AF149" s="38"/>
      <c r="AG149" s="39"/>
      <c r="AH149" s="80"/>
    </row>
    <row r="150" spans="2:34" x14ac:dyDescent="0.25">
      <c r="B150" s="33"/>
      <c r="C150" s="43"/>
      <c r="D150" s="43"/>
      <c r="E150" s="43"/>
      <c r="F150" s="43"/>
      <c r="G150" s="33"/>
      <c r="H150" s="44"/>
      <c r="I150" s="43"/>
      <c r="J150" s="43"/>
      <c r="K150" s="45"/>
      <c r="L150" s="33"/>
      <c r="M150" s="44"/>
      <c r="N150" s="43"/>
      <c r="O150" s="43"/>
      <c r="P150" s="45"/>
      <c r="Q150" s="33"/>
      <c r="R150" s="44"/>
      <c r="S150" s="43"/>
      <c r="T150" s="43"/>
      <c r="U150" s="45"/>
      <c r="V150" s="33"/>
      <c r="W150" s="44"/>
      <c r="X150" s="43"/>
      <c r="Y150" s="43"/>
      <c r="Z150" s="45"/>
      <c r="AA150" s="33"/>
      <c r="AB150" s="44"/>
      <c r="AC150" s="43"/>
      <c r="AD150" s="43"/>
      <c r="AE150" s="46"/>
      <c r="AF150" s="38"/>
      <c r="AG150" s="39"/>
      <c r="AH150" s="80"/>
    </row>
    <row r="151" spans="2:34" x14ac:dyDescent="0.25">
      <c r="B151" s="33"/>
      <c r="C151" s="43"/>
      <c r="D151" s="43"/>
      <c r="E151" s="43"/>
      <c r="F151" s="43"/>
      <c r="G151" s="33"/>
      <c r="H151" s="44"/>
      <c r="I151" s="43"/>
      <c r="J151" s="43"/>
      <c r="K151" s="45"/>
      <c r="L151" s="33"/>
      <c r="M151" s="44"/>
      <c r="N151" s="43"/>
      <c r="O151" s="43"/>
      <c r="P151" s="45"/>
      <c r="Q151" s="33"/>
      <c r="R151" s="44"/>
      <c r="S151" s="43"/>
      <c r="T151" s="43"/>
      <c r="U151" s="45"/>
      <c r="V151" s="33"/>
      <c r="W151" s="44"/>
      <c r="X151" s="43"/>
      <c r="Y151" s="43"/>
      <c r="Z151" s="45"/>
      <c r="AA151" s="33"/>
      <c r="AB151" s="44"/>
      <c r="AC151" s="43"/>
      <c r="AD151" s="43"/>
      <c r="AE151" s="46"/>
      <c r="AF151" s="38"/>
      <c r="AG151" s="39"/>
      <c r="AH151" s="80"/>
    </row>
    <row r="152" spans="2:34" x14ac:dyDescent="0.25">
      <c r="B152" s="33"/>
      <c r="C152" s="113"/>
      <c r="D152" s="123"/>
      <c r="E152" s="123"/>
      <c r="F152" s="92"/>
      <c r="G152" s="73"/>
      <c r="H152" s="115"/>
      <c r="I152" s="124"/>
      <c r="J152" s="124"/>
      <c r="K152" s="125"/>
      <c r="L152" s="73"/>
      <c r="M152" s="115"/>
      <c r="N152" s="124"/>
      <c r="O152" s="124"/>
      <c r="P152" s="127"/>
      <c r="Q152" s="73"/>
      <c r="R152" s="115"/>
      <c r="S152" s="124"/>
      <c r="T152" s="124"/>
      <c r="U152" s="125"/>
      <c r="V152" s="73"/>
      <c r="W152" s="115"/>
      <c r="X152" s="124"/>
      <c r="Y152" s="124"/>
      <c r="Z152" s="125"/>
      <c r="AA152" s="73"/>
      <c r="AB152" s="115"/>
      <c r="AC152" s="124"/>
      <c r="AD152" s="124"/>
      <c r="AE152" s="123"/>
      <c r="AF152" s="38"/>
      <c r="AG152" s="39"/>
      <c r="AH152" s="94"/>
    </row>
    <row r="153" spans="2:34" x14ac:dyDescent="0.25">
      <c r="B153" s="33"/>
      <c r="C153" s="129"/>
      <c r="D153" s="129"/>
      <c r="E153" s="129"/>
      <c r="F153" s="129"/>
      <c r="G153" s="33"/>
      <c r="H153" s="44"/>
      <c r="I153" s="43"/>
      <c r="J153" s="43"/>
      <c r="K153" s="45"/>
      <c r="L153" s="33"/>
      <c r="M153" s="44"/>
      <c r="N153" s="43"/>
      <c r="O153" s="43"/>
      <c r="P153" s="45"/>
      <c r="Q153" s="33"/>
      <c r="R153" s="44"/>
      <c r="S153" s="43"/>
      <c r="T153" s="43"/>
      <c r="U153" s="45"/>
      <c r="V153" s="33"/>
      <c r="W153" s="44"/>
      <c r="X153" s="43"/>
      <c r="Y153" s="43"/>
      <c r="Z153" s="45"/>
      <c r="AA153" s="33"/>
      <c r="AB153" s="44"/>
      <c r="AC153" s="43"/>
      <c r="AD153" s="43"/>
      <c r="AE153" s="46"/>
      <c r="AF153" s="38"/>
      <c r="AG153" s="39"/>
      <c r="AH153" s="166"/>
    </row>
    <row r="154" spans="2:34" x14ac:dyDescent="0.25">
      <c r="B154" s="33"/>
      <c r="C154" s="129"/>
      <c r="D154" s="129"/>
      <c r="E154" s="129"/>
      <c r="F154" s="129"/>
      <c r="G154" s="33"/>
      <c r="H154" s="44"/>
      <c r="I154" s="43"/>
      <c r="J154" s="43"/>
      <c r="K154" s="45"/>
      <c r="L154" s="33"/>
      <c r="M154" s="44"/>
      <c r="N154" s="43"/>
      <c r="O154" s="43"/>
      <c r="P154" s="45"/>
      <c r="Q154" s="33"/>
      <c r="R154" s="44"/>
      <c r="S154" s="43"/>
      <c r="T154" s="43"/>
      <c r="U154" s="45"/>
      <c r="V154" s="33"/>
      <c r="W154" s="44"/>
      <c r="X154" s="43"/>
      <c r="Y154" s="43"/>
      <c r="Z154" s="45"/>
      <c r="AA154" s="33"/>
      <c r="AB154" s="44"/>
      <c r="AC154" s="43"/>
      <c r="AD154" s="43"/>
      <c r="AE154" s="46"/>
      <c r="AF154" s="38"/>
      <c r="AG154" s="39"/>
      <c r="AH154" s="166"/>
    </row>
    <row r="155" spans="2:34" x14ac:dyDescent="0.25">
      <c r="B155" s="33"/>
      <c r="C155" s="113"/>
      <c r="D155" s="123"/>
      <c r="E155" s="123"/>
      <c r="F155" s="92"/>
      <c r="G155" s="73"/>
      <c r="H155" s="115"/>
      <c r="I155" s="124"/>
      <c r="J155" s="124"/>
      <c r="K155" s="125"/>
      <c r="L155" s="73"/>
      <c r="M155" s="115"/>
      <c r="N155" s="124"/>
      <c r="O155" s="124"/>
      <c r="P155" s="125"/>
      <c r="Q155" s="73"/>
      <c r="R155" s="115"/>
      <c r="S155" s="124"/>
      <c r="T155" s="124"/>
      <c r="U155" s="125"/>
      <c r="V155" s="73"/>
      <c r="W155" s="115"/>
      <c r="X155" s="124"/>
      <c r="Y155" s="124"/>
      <c r="Z155" s="125"/>
      <c r="AA155" s="73"/>
      <c r="AB155" s="115"/>
      <c r="AC155" s="124"/>
      <c r="AD155" s="124"/>
      <c r="AE155" s="123"/>
      <c r="AF155" s="38"/>
      <c r="AG155" s="39"/>
      <c r="AH155" s="78"/>
    </row>
    <row r="156" spans="2:34" x14ac:dyDescent="0.25">
      <c r="B156" s="33"/>
      <c r="C156" s="113"/>
      <c r="D156" s="123"/>
      <c r="E156" s="123"/>
      <c r="F156" s="92"/>
      <c r="G156" s="73"/>
      <c r="H156" s="115"/>
      <c r="I156" s="124"/>
      <c r="J156" s="124"/>
      <c r="K156" s="125"/>
      <c r="L156" s="73"/>
      <c r="M156" s="115"/>
      <c r="N156" s="124"/>
      <c r="O156" s="124"/>
      <c r="P156" s="125"/>
      <c r="Q156" s="73"/>
      <c r="R156" s="115"/>
      <c r="S156" s="124"/>
      <c r="T156" s="124"/>
      <c r="U156" s="125"/>
      <c r="V156" s="73"/>
      <c r="W156" s="115"/>
      <c r="X156" s="124"/>
      <c r="Y156" s="124"/>
      <c r="Z156" s="125"/>
      <c r="AA156" s="73"/>
      <c r="AB156" s="115"/>
      <c r="AC156" s="124"/>
      <c r="AD156" s="124"/>
      <c r="AE156" s="123"/>
      <c r="AF156" s="38"/>
      <c r="AG156" s="39"/>
      <c r="AH156" s="78"/>
    </row>
    <row r="157" spans="2:34" x14ac:dyDescent="0.25">
      <c r="B157" s="33"/>
      <c r="C157" s="129"/>
      <c r="D157" s="134"/>
      <c r="E157" s="134"/>
      <c r="F157" s="60"/>
      <c r="G157" s="59"/>
      <c r="H157" s="44"/>
      <c r="I157" s="60"/>
      <c r="J157" s="60"/>
      <c r="K157" s="61"/>
      <c r="L157" s="59"/>
      <c r="M157" s="44"/>
      <c r="N157" s="60"/>
      <c r="O157" s="60"/>
      <c r="P157" s="136"/>
      <c r="Q157" s="59"/>
      <c r="R157" s="44"/>
      <c r="S157" s="60"/>
      <c r="T157" s="60"/>
      <c r="U157" s="61"/>
      <c r="V157" s="59"/>
      <c r="W157" s="44"/>
      <c r="X157" s="60"/>
      <c r="Y157" s="60"/>
      <c r="Z157" s="61"/>
      <c r="AA157" s="59"/>
      <c r="AB157" s="44"/>
      <c r="AC157" s="60"/>
      <c r="AD157" s="60"/>
      <c r="AE157" s="62"/>
      <c r="AF157" s="38"/>
      <c r="AG157" s="39"/>
      <c r="AH157" s="167"/>
    </row>
    <row r="158" spans="2:34" x14ac:dyDescent="0.25">
      <c r="B158" s="33"/>
      <c r="C158" s="123"/>
      <c r="D158" s="123"/>
      <c r="E158" s="123"/>
      <c r="F158" s="92"/>
      <c r="G158" s="73"/>
      <c r="H158" s="115"/>
      <c r="I158" s="124"/>
      <c r="J158" s="124"/>
      <c r="K158" s="125"/>
      <c r="L158" s="73"/>
      <c r="M158" s="115"/>
      <c r="N158" s="124"/>
      <c r="O158" s="124"/>
      <c r="P158" s="125"/>
      <c r="Q158" s="73"/>
      <c r="R158" s="115"/>
      <c r="S158" s="124"/>
      <c r="T158" s="124"/>
      <c r="U158" s="125"/>
      <c r="V158" s="73"/>
      <c r="W158" s="115"/>
      <c r="X158" s="124"/>
      <c r="Y158" s="124"/>
      <c r="Z158" s="125"/>
      <c r="AA158" s="73"/>
      <c r="AB158" s="115"/>
      <c r="AC158" s="124"/>
      <c r="AD158" s="124"/>
      <c r="AE158" s="123"/>
      <c r="AF158" s="38"/>
      <c r="AG158" s="39"/>
      <c r="AH158" s="78"/>
    </row>
    <row r="159" spans="2:34" x14ac:dyDescent="0.25">
      <c r="B159" s="33"/>
      <c r="C159" s="123"/>
      <c r="D159" s="123"/>
      <c r="E159" s="123"/>
      <c r="F159" s="92"/>
      <c r="G159" s="73"/>
      <c r="H159" s="115"/>
      <c r="I159" s="124"/>
      <c r="J159" s="124"/>
      <c r="K159" s="125"/>
      <c r="L159" s="73"/>
      <c r="M159" s="115"/>
      <c r="N159" s="124"/>
      <c r="O159" s="124"/>
      <c r="P159" s="125"/>
      <c r="Q159" s="73"/>
      <c r="R159" s="115"/>
      <c r="S159" s="124"/>
      <c r="T159" s="124"/>
      <c r="U159" s="125"/>
      <c r="V159" s="73"/>
      <c r="W159" s="115"/>
      <c r="X159" s="124"/>
      <c r="Y159" s="124"/>
      <c r="Z159" s="125"/>
      <c r="AA159" s="73"/>
      <c r="AB159" s="115"/>
      <c r="AC159" s="124"/>
      <c r="AD159" s="124"/>
      <c r="AE159" s="123"/>
      <c r="AF159" s="38"/>
      <c r="AG159" s="39"/>
      <c r="AH159" s="78"/>
    </row>
    <row r="160" spans="2:34" x14ac:dyDescent="0.25">
      <c r="B160" s="33"/>
      <c r="C160" s="129"/>
      <c r="D160" s="129"/>
      <c r="E160" s="129"/>
      <c r="F160" s="129"/>
      <c r="G160" s="33"/>
      <c r="H160" s="44"/>
      <c r="I160" s="43"/>
      <c r="J160" s="43"/>
      <c r="K160" s="45"/>
      <c r="L160" s="33"/>
      <c r="M160" s="44"/>
      <c r="N160" s="43"/>
      <c r="O160" s="43"/>
      <c r="P160" s="45"/>
      <c r="Q160" s="33"/>
      <c r="R160" s="44"/>
      <c r="S160" s="43"/>
      <c r="T160" s="43"/>
      <c r="U160" s="45"/>
      <c r="V160" s="33"/>
      <c r="W160" s="44"/>
      <c r="X160" s="43"/>
      <c r="Y160" s="43"/>
      <c r="Z160" s="45"/>
      <c r="AA160" s="33"/>
      <c r="AB160" s="44"/>
      <c r="AC160" s="43"/>
      <c r="AD160" s="43"/>
      <c r="AE160" s="46"/>
      <c r="AF160" s="38"/>
      <c r="AG160" s="39"/>
      <c r="AH160" s="80"/>
    </row>
    <row r="161" spans="2:34" x14ac:dyDescent="0.25">
      <c r="B161" s="33"/>
      <c r="C161" s="43"/>
      <c r="D161" s="43"/>
      <c r="E161" s="43"/>
      <c r="F161" s="43"/>
      <c r="G161" s="33"/>
      <c r="H161" s="44"/>
      <c r="I161" s="43"/>
      <c r="J161" s="43"/>
      <c r="K161" s="45"/>
      <c r="L161" s="33"/>
      <c r="M161" s="44"/>
      <c r="N161" s="43"/>
      <c r="O161" s="43"/>
      <c r="P161" s="45"/>
      <c r="Q161" s="33"/>
      <c r="R161" s="44"/>
      <c r="S161" s="43"/>
      <c r="T161" s="43"/>
      <c r="U161" s="45"/>
      <c r="V161" s="33"/>
      <c r="W161" s="44"/>
      <c r="X161" s="43"/>
      <c r="Y161" s="43"/>
      <c r="Z161" s="45"/>
      <c r="AA161" s="33"/>
      <c r="AB161" s="44"/>
      <c r="AC161" s="43"/>
      <c r="AD161" s="43"/>
      <c r="AE161" s="46"/>
      <c r="AF161" s="38"/>
      <c r="AG161" s="39"/>
      <c r="AH161" s="80"/>
    </row>
    <row r="162" spans="2:34" x14ac:dyDescent="0.25">
      <c r="B162" s="33"/>
      <c r="C162" s="43"/>
      <c r="D162" s="43"/>
      <c r="E162" s="43"/>
      <c r="F162" s="43"/>
      <c r="G162" s="33"/>
      <c r="H162" s="44"/>
      <c r="I162" s="43"/>
      <c r="J162" s="43"/>
      <c r="K162" s="45"/>
      <c r="L162" s="33"/>
      <c r="M162" s="44"/>
      <c r="N162" s="43"/>
      <c r="O162" s="43"/>
      <c r="P162" s="45"/>
      <c r="Q162" s="33"/>
      <c r="R162" s="44"/>
      <c r="S162" s="43"/>
      <c r="T162" s="43"/>
      <c r="U162" s="45"/>
      <c r="V162" s="33"/>
      <c r="W162" s="44"/>
      <c r="X162" s="43"/>
      <c r="Y162" s="43"/>
      <c r="Z162" s="45"/>
      <c r="AA162" s="33"/>
      <c r="AB162" s="44"/>
      <c r="AC162" s="43"/>
      <c r="AD162" s="43"/>
      <c r="AE162" s="46"/>
      <c r="AF162" s="38"/>
      <c r="AG162" s="39"/>
      <c r="AH162" s="80"/>
    </row>
    <row r="163" spans="2:34" x14ac:dyDescent="0.25">
      <c r="B163" s="33"/>
      <c r="C163" s="123"/>
      <c r="D163" s="123"/>
      <c r="E163" s="123"/>
      <c r="F163" s="92"/>
      <c r="G163" s="73"/>
      <c r="H163" s="115"/>
      <c r="I163" s="124"/>
      <c r="J163" s="124"/>
      <c r="K163" s="125"/>
      <c r="L163" s="73"/>
      <c r="M163" s="115"/>
      <c r="N163" s="124"/>
      <c r="O163" s="124"/>
      <c r="P163" s="127"/>
      <c r="Q163" s="73"/>
      <c r="R163" s="115"/>
      <c r="S163" s="124"/>
      <c r="T163" s="124"/>
      <c r="U163" s="125"/>
      <c r="V163" s="73"/>
      <c r="W163" s="115"/>
      <c r="X163" s="124"/>
      <c r="Y163" s="124"/>
      <c r="Z163" s="125"/>
      <c r="AA163" s="73"/>
      <c r="AB163" s="115"/>
      <c r="AC163" s="124"/>
      <c r="AD163" s="124"/>
      <c r="AE163" s="123"/>
      <c r="AF163" s="38"/>
      <c r="AG163" s="39"/>
      <c r="AH163" s="168"/>
    </row>
    <row r="164" spans="2:34" x14ac:dyDescent="0.25">
      <c r="B164" s="33"/>
      <c r="C164" s="123"/>
      <c r="D164" s="123"/>
      <c r="E164" s="123"/>
      <c r="F164" s="92"/>
      <c r="G164" s="73"/>
      <c r="H164" s="115"/>
      <c r="I164" s="124"/>
      <c r="J164" s="124"/>
      <c r="K164" s="125"/>
      <c r="L164" s="73"/>
      <c r="M164" s="115"/>
      <c r="N164" s="124"/>
      <c r="O164" s="124"/>
      <c r="P164" s="127"/>
      <c r="Q164" s="73"/>
      <c r="R164" s="115"/>
      <c r="S164" s="124"/>
      <c r="T164" s="124"/>
      <c r="U164" s="125"/>
      <c r="V164" s="73"/>
      <c r="W164" s="115"/>
      <c r="X164" s="124"/>
      <c r="Y164" s="124"/>
      <c r="Z164" s="125"/>
      <c r="AA164" s="73"/>
      <c r="AB164" s="115"/>
      <c r="AC164" s="124"/>
      <c r="AD164" s="124"/>
      <c r="AE164" s="123"/>
      <c r="AF164" s="38"/>
      <c r="AG164" s="39"/>
      <c r="AH164" s="78"/>
    </row>
    <row r="165" spans="2:34" ht="15.75" thickBot="1" x14ac:dyDescent="0.3">
      <c r="B165" s="139"/>
      <c r="C165" s="140"/>
      <c r="D165" s="140"/>
      <c r="E165" s="140"/>
      <c r="F165" s="140"/>
      <c r="G165" s="169"/>
      <c r="H165" s="142"/>
      <c r="I165" s="140"/>
      <c r="J165" s="140"/>
      <c r="K165" s="143"/>
      <c r="L165" s="169"/>
      <c r="M165" s="142"/>
      <c r="N165" s="140"/>
      <c r="O165" s="140"/>
      <c r="P165" s="144"/>
      <c r="Q165" s="169"/>
      <c r="R165" s="142"/>
      <c r="S165" s="140"/>
      <c r="T165" s="140"/>
      <c r="U165" s="143"/>
      <c r="V165" s="169"/>
      <c r="W165" s="142"/>
      <c r="X165" s="140"/>
      <c r="Y165" s="140"/>
      <c r="Z165" s="143"/>
      <c r="AA165" s="169"/>
      <c r="AB165" s="142"/>
      <c r="AC165" s="140"/>
      <c r="AD165" s="140"/>
      <c r="AE165" s="145"/>
      <c r="AF165" s="146"/>
      <c r="AG165" s="39"/>
      <c r="AH165" s="78"/>
    </row>
    <row r="166" spans="2:34" ht="15.75" thickTop="1" x14ac:dyDescent="0.25"/>
  </sheetData>
  <printOptions horizontalCentered="1" verticalCentered="1"/>
  <pageMargins left="0.11811023622047245" right="0.15748031496062992" top="0.51181102362204722" bottom="0.15748031496062992" header="0.19685039370078741" footer="0.23622047244094491"/>
  <pageSetup paperSize="9" scale="41" fitToHeight="2" orientation="landscape" cellComments="asDisplayed" r:id="rId1"/>
  <headerFooter>
    <oddHeader>&amp;L&amp;"Arial,Fett"&amp;48Consensus Details Q2 and FY 2019 - 2023</oddHeader>
    <oddFooter>&amp;L&amp;"Arial,Fett"&amp;16As of July 30, 2019&amp;R&amp;"Tele-GroteskFet,Standard"&amp;16&amp;P</oddFooter>
  </headerFooter>
  <rowBreaks count="1" manualBreakCount="1">
    <brk id="75" max="3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9D5F6D7041CB74FA024D6A5A268A2CC" ma:contentTypeVersion="11" ma:contentTypeDescription="Ein neues Dokument erstellen." ma:contentTypeScope="" ma:versionID="0d67b49f238f59efb07fbd6f72535e01">
  <xsd:schema xmlns:xsd="http://www.w3.org/2001/XMLSchema" xmlns:xs="http://www.w3.org/2001/XMLSchema" xmlns:p="http://schemas.microsoft.com/office/2006/metadata/properties" xmlns:ns2="208e050b-f7ba-418a-9781-8bbecc53a0a0" xmlns:ns3="67cf9329-558c-4af1-badf-c8c6c88f9364" targetNamespace="http://schemas.microsoft.com/office/2006/metadata/properties" ma:root="true" ma:fieldsID="e4b2008d249d2c839b0de8d913bf9a8e" ns2:_="" ns3:_="">
    <xsd:import namespace="208e050b-f7ba-418a-9781-8bbecc53a0a0"/>
    <xsd:import namespace="67cf9329-558c-4af1-badf-c8c6c88f936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8e050b-f7ba-418a-9781-8bbecc53a0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cf9329-558c-4af1-badf-c8c6c88f9364"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E39AC9E-D581-4C8B-989A-3DAACFD3C5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8e050b-f7ba-418a-9781-8bbecc53a0a0"/>
    <ds:schemaRef ds:uri="67cf9329-558c-4af1-badf-c8c6c88f93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897BAF-E076-4883-81A8-FDE48AF8F968}">
  <ds:schemaRefs>
    <ds:schemaRef ds:uri="http://schemas.microsoft.com/sharepoint/v3/contenttype/forms"/>
  </ds:schemaRefs>
</ds:datastoreItem>
</file>

<file path=customXml/itemProps3.xml><?xml version="1.0" encoding="utf-8"?>
<ds:datastoreItem xmlns:ds="http://schemas.openxmlformats.org/officeDocument/2006/customXml" ds:itemID="{CBAABB68-F245-4228-91BA-005749A23B7A}">
  <ds:schemaRefs>
    <ds:schemaRef ds:uri="208e050b-f7ba-418a-9781-8bbecc53a0a0"/>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67cf9329-558c-4af1-badf-c8c6c88f936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4</vt:i4>
      </vt:variant>
    </vt:vector>
  </HeadingPairs>
  <TitlesOfParts>
    <vt:vector size="5" baseType="lpstr">
      <vt:lpstr>DT Consensus</vt:lpstr>
      <vt:lpstr>'DT Consensus'!Druckbereich</vt:lpstr>
      <vt:lpstr>'DT Consensus'!Drucktitel</vt:lpstr>
      <vt:lpstr>'DT Consensus'!Print_Area</vt:lpstr>
      <vt:lpstr>'DT Consensus'!Print_Titles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Claaßen, Mareike Svea</dc:creator>
  <cp:lastModifiedBy>Claaßen, Mareike Svea</cp:lastModifiedBy>
  <dcterms:created xsi:type="dcterms:W3CDTF">2019-07-29T12:11:16Z</dcterms:created>
  <dcterms:modified xsi:type="dcterms:W3CDTF">2019-07-30T07:23:40Z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0x01010019D5F6D7041CB74FA024D6A5A268A2CC</vt:lpwstr>
  </property>
</Properties>
</file>